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46" activeTab="4"/>
  </bookViews>
  <sheets>
    <sheet name="Jan-2011" sheetId="1" r:id="rId1"/>
    <sheet name="July-2010" sheetId="2" r:id="rId2"/>
    <sheet name="Jan-2010 (New PRC)" sheetId="3" r:id="rId3"/>
    <sheet name="Jan-2010 (Old PRC)" sheetId="4" r:id="rId4"/>
    <sheet name="July-2009" sheetId="5" r:id="rId5"/>
    <sheet name="Jan-2009" sheetId="6" r:id="rId6"/>
    <sheet name="July-2008" sheetId="7" r:id="rId7"/>
    <sheet name="Jan-2008" sheetId="8" r:id="rId8"/>
    <sheet name="July-2007" sheetId="9" r:id="rId9"/>
    <sheet name="July-2006" sheetId="10" r:id="rId10"/>
    <sheet name="July-11" sheetId="11" r:id="rId11"/>
    <sheet name="Jan-2012" sheetId="12" r:id="rId12"/>
  </sheets>
  <definedNames/>
  <calcPr fullCalcOnLoad="1"/>
</workbook>
</file>

<file path=xl/sharedStrings.xml><?xml version="1.0" encoding="utf-8"?>
<sst xmlns="http://schemas.openxmlformats.org/spreadsheetml/2006/main" count="215" uniqueCount="61">
  <si>
    <t>DEARNESS ALLOWANCE - READY RECKONER</t>
  </si>
  <si>
    <t>Sl No</t>
  </si>
  <si>
    <t>Basic Pay</t>
  </si>
  <si>
    <t>Dearness Allowance</t>
  </si>
  <si>
    <t>Difference</t>
  </si>
  <si>
    <t>To be drawn 
@ 18.84%</t>
  </si>
  <si>
    <t>Already drawn 
@ 14.13%</t>
  </si>
  <si>
    <t>Credited to GPF Account
(7 months)</t>
  </si>
  <si>
    <t>From 7/06 to 01/07 (7months) credited to GPF account &amp; 02/07 paid in cash 
As per GO No (P) No.19  Dt: 02.02.207</t>
  </si>
  <si>
    <t>To be drawn 
@ 30.144%</t>
  </si>
  <si>
    <t>Already drawn 
@ 24.492%</t>
  </si>
  <si>
    <t>From 7/07 to 09/07 (3months) credited to GPF account &amp; 10/07 paid in cash 
As per GO No (P) No.255  Dt: 17.10.2007</t>
  </si>
  <si>
    <t>Credited to GPF Account
(3 months)</t>
  </si>
  <si>
    <t>To be drawn 
@ 35.796%</t>
  </si>
  <si>
    <t>Already drawn 
@ 30.144%</t>
  </si>
  <si>
    <t>Sl 
No</t>
  </si>
  <si>
    <t>Basic 
Pay</t>
  </si>
  <si>
    <r>
      <t xml:space="preserve">Prepared by : </t>
    </r>
    <r>
      <rPr>
        <b/>
        <sz val="11"/>
        <color indexed="8"/>
        <rFont val="Arial"/>
        <family val="2"/>
      </rPr>
      <t xml:space="preserve"> JALI MAHENDER REDDY</t>
    </r>
    <r>
      <rPr>
        <sz val="11"/>
        <color indexed="8"/>
        <rFont val="Arial"/>
        <family val="2"/>
      </rPr>
      <t xml:space="preserve">, </t>
    </r>
    <r>
      <rPr>
        <b/>
        <sz val="11"/>
        <color indexed="8"/>
        <rFont val="Arial"/>
        <family val="2"/>
      </rPr>
      <t>State Associate President, PRTU AP, KNR</t>
    </r>
  </si>
  <si>
    <t>From 1/08 to 3/08 (3months) credited to GPF Account &amp; 04/08 paid in cash 
As per GO No (P) No.             Dt :      -04-2008</t>
  </si>
  <si>
    <t>Already drawn 
@ 35.796%</t>
  </si>
  <si>
    <t>To be drawn 
@ 42.390%</t>
  </si>
  <si>
    <r>
      <t xml:space="preserve">Prepared by : </t>
    </r>
    <r>
      <rPr>
        <b/>
        <sz val="11"/>
        <color indexed="8"/>
        <rFont val="Arial"/>
        <family val="2"/>
      </rPr>
      <t xml:space="preserve"> KOORA RAMESH,Karimnagar   Cell No: 994 884 1000</t>
    </r>
  </si>
  <si>
    <t>Credited into GPF Account
(4 months)</t>
  </si>
  <si>
    <t>From 7/08 to 10/08 (4months) credited into GPF Account &amp; from 11/08 paid in cash 
As per GO No (P) No.             Dt :      -10-2008</t>
  </si>
  <si>
    <t>Credited into GPF Account
(3 months)</t>
  </si>
  <si>
    <t>Old DA</t>
  </si>
  <si>
    <t>New DA</t>
  </si>
  <si>
    <t>Diff</t>
  </si>
  <si>
    <r>
      <t xml:space="preserve">Prepared by : </t>
    </r>
    <r>
      <rPr>
        <b/>
        <sz val="11"/>
        <color indexed="17"/>
        <rFont val="Arial"/>
        <family val="2"/>
      </rPr>
      <t xml:space="preserve"> KOORA RAMESH,Karimnagar   Cell No: 994 884 1000</t>
    </r>
  </si>
  <si>
    <t>Visit :    www.rameshkoora.8m.com</t>
  </si>
  <si>
    <t>GO No</t>
  </si>
  <si>
    <t>Date</t>
  </si>
  <si>
    <t>31-03-2009</t>
  </si>
  <si>
    <t>No of months into GPF</t>
  </si>
  <si>
    <t>Visit :    www.rameshkoora.com</t>
  </si>
  <si>
    <t>26-10-2009</t>
  </si>
  <si>
    <t>Credited into GPF Account
(1 month)</t>
  </si>
  <si>
    <t>07-07-2010</t>
  </si>
  <si>
    <t>To be Paid in Cash</t>
  </si>
  <si>
    <t>To be Credited into ZPPF</t>
  </si>
  <si>
    <t>Difference 5.992%</t>
  </si>
  <si>
    <t>OLD D.A  29.96%</t>
  </si>
  <si>
    <t>New D.A 35.952 %</t>
  </si>
  <si>
    <t>Old DA  29.96%</t>
  </si>
  <si>
    <t>New DA 35.952 %</t>
  </si>
  <si>
    <t>READY RECKONER FOR 5.992% D.A</t>
  </si>
  <si>
    <t>P.F.Credit From :July 2011 to October 2011,Cash from : November 2011</t>
  </si>
  <si>
    <t>D.A. Enhancement from 29.96% to 35.952% W.E.F. 01.07.2011</t>
  </si>
  <si>
    <t xml:space="preserve"> (In terms from G.O.  Ms.No. 25 Fin(PC -1 Dt.02.02.2012)</t>
  </si>
  <si>
    <t xml:space="preserve">S.T.U.A.P </t>
  </si>
  <si>
    <t>West Godavari District</t>
  </si>
  <si>
    <t xml:space="preserve">2012 JANUARY-D.A READY RECKONER </t>
  </si>
  <si>
    <t xml:space="preserve">G.O.NO. 178                                                                          Dt.04.07.2012    </t>
  </si>
  <si>
    <t>D.A. Enhancement from 35.952%  to 41.944% ( Increase @ 5.992%) we.f  .01/2012</t>
  </si>
  <si>
    <t>New DA 41.944%</t>
  </si>
  <si>
    <t>Old DA 35.952%</t>
  </si>
  <si>
    <t>Differe 5.992%</t>
  </si>
  <si>
    <t xml:space="preserve"> adjusted to PF/CPS Jan-April</t>
  </si>
  <si>
    <t>STU WEST GODAVARI  DISTRICT</t>
  </si>
  <si>
    <t>www.ctrteacher.weebly.com</t>
  </si>
  <si>
    <t xml:space="preserve">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</si>
</sst>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6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i/>
      <sz val="11"/>
      <color indexed="17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b/>
      <i/>
      <sz val="11"/>
      <color indexed="10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.5"/>
      <name val="Arial Black"/>
      <family val="2"/>
    </font>
    <font>
      <sz val="21"/>
      <name val="Arial Black"/>
      <family val="2"/>
    </font>
    <font>
      <b/>
      <sz val="10"/>
      <color indexed="8"/>
      <name val="Lucida Sans"/>
      <family val="2"/>
    </font>
    <font>
      <b/>
      <sz val="16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b/>
      <sz val="16"/>
      <name val="Calibri"/>
      <family val="2"/>
    </font>
    <font>
      <b/>
      <sz val="11"/>
      <color indexed="10"/>
      <name val="Arial"/>
      <family val="2"/>
    </font>
    <font>
      <b/>
      <sz val="18"/>
      <color indexed="8"/>
      <name val="Arial"/>
      <family val="2"/>
    </font>
    <font>
      <sz val="18"/>
      <color indexed="8"/>
      <name val="Arial Black"/>
      <family val="2"/>
    </font>
    <font>
      <sz val="11"/>
      <color indexed="8"/>
      <name val="Arial Black"/>
      <family val="2"/>
    </font>
    <font>
      <sz val="12.5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Lucida Sans"/>
      <family val="2"/>
    </font>
    <font>
      <b/>
      <sz val="18"/>
      <color theme="1"/>
      <name val="Arial"/>
      <family val="2"/>
    </font>
    <font>
      <sz val="18"/>
      <color theme="1"/>
      <name val="Arial Black"/>
      <family val="2"/>
    </font>
    <font>
      <sz val="11"/>
      <color theme="1"/>
      <name val="Arial Black"/>
      <family val="2"/>
    </font>
    <font>
      <sz val="12.5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14" fontId="12" fillId="33" borderId="10" xfId="0" applyNumberFormat="1" applyFont="1" applyFill="1" applyBorder="1" applyAlignment="1" quotePrefix="1">
      <alignment horizontal="center" vertical="center" wrapText="1"/>
    </xf>
    <xf numFmtId="14" fontId="12" fillId="33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/>
    </xf>
    <xf numFmtId="0" fontId="18" fillId="34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69" fillId="34" borderId="10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71" fillId="35" borderId="15" xfId="0" applyFont="1" applyFill="1" applyBorder="1" applyAlignment="1">
      <alignment horizontal="center" wrapText="1"/>
    </xf>
    <xf numFmtId="0" fontId="71" fillId="35" borderId="16" xfId="0" applyFont="1" applyFill="1" applyBorder="1" applyAlignment="1">
      <alignment horizontal="center" wrapText="1"/>
    </xf>
    <xf numFmtId="0" fontId="72" fillId="0" borderId="15" xfId="0" applyFont="1" applyBorder="1" applyAlignment="1">
      <alignment horizontal="center" wrapText="1"/>
    </xf>
    <xf numFmtId="0" fontId="73" fillId="0" borderId="16" xfId="0" applyFont="1" applyBorder="1" applyAlignment="1">
      <alignment horizontal="center" wrapText="1"/>
    </xf>
    <xf numFmtId="0" fontId="72" fillId="0" borderId="16" xfId="0" applyFont="1" applyBorder="1" applyAlignment="1">
      <alignment horizontal="center" wrapText="1"/>
    </xf>
    <xf numFmtId="0" fontId="74" fillId="0" borderId="16" xfId="0" applyFont="1" applyBorder="1" applyAlignment="1">
      <alignment horizontal="right"/>
    </xf>
    <xf numFmtId="0" fontId="46" fillId="0" borderId="0" xfId="0" applyFont="1" applyAlignment="1">
      <alignment/>
    </xf>
    <xf numFmtId="0" fontId="7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76" fillId="36" borderId="18" xfId="0" applyFont="1" applyFill="1" applyBorder="1" applyAlignment="1">
      <alignment horizontal="center" wrapText="1"/>
    </xf>
    <xf numFmtId="0" fontId="76" fillId="36" borderId="19" xfId="0" applyFont="1" applyFill="1" applyBorder="1" applyAlignment="1">
      <alignment horizontal="center" wrapText="1"/>
    </xf>
    <xf numFmtId="0" fontId="23" fillId="35" borderId="20" xfId="0" applyFont="1" applyFill="1" applyBorder="1" applyAlignment="1">
      <alignment horizontal="center" wrapText="1"/>
    </xf>
    <xf numFmtId="0" fontId="77" fillId="0" borderId="21" xfId="0" applyFont="1" applyBorder="1" applyAlignment="1">
      <alignment horizontal="center" vertical="top" wrapText="1"/>
    </xf>
    <xf numFmtId="0" fontId="77" fillId="0" borderId="18" xfId="0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top" wrapText="1"/>
    </xf>
    <xf numFmtId="0" fontId="78" fillId="0" borderId="21" xfId="0" applyFont="1" applyBorder="1" applyAlignment="1">
      <alignment horizontal="center" vertical="top" wrapText="1"/>
    </xf>
    <xf numFmtId="0" fontId="78" fillId="0" borderId="18" xfId="0" applyFont="1" applyBorder="1" applyAlignment="1">
      <alignment horizontal="center" vertical="top" wrapText="1"/>
    </xf>
    <xf numFmtId="0" fontId="78" fillId="0" borderId="19" xfId="0" applyFont="1" applyBorder="1" applyAlignment="1">
      <alignment horizontal="center" vertical="top" wrapText="1"/>
    </xf>
    <xf numFmtId="0" fontId="79" fillId="0" borderId="21" xfId="0" applyFont="1" applyBorder="1" applyAlignment="1">
      <alignment vertical="top" wrapText="1"/>
    </xf>
    <xf numFmtId="0" fontId="79" fillId="0" borderId="18" xfId="0" applyFont="1" applyBorder="1" applyAlignment="1">
      <alignment vertical="top" wrapText="1"/>
    </xf>
    <xf numFmtId="0" fontId="79" fillId="0" borderId="19" xfId="0" applyFont="1" applyBorder="1" applyAlignment="1">
      <alignment vertical="top" wrapText="1"/>
    </xf>
    <xf numFmtId="0" fontId="66" fillId="0" borderId="21" xfId="0" applyFont="1" applyBorder="1" applyAlignment="1">
      <alignment horizontal="center" wrapText="1"/>
    </xf>
    <xf numFmtId="0" fontId="66" fillId="0" borderId="18" xfId="0" applyFont="1" applyBorder="1" applyAlignment="1">
      <alignment horizontal="center" wrapText="1"/>
    </xf>
    <xf numFmtId="0" fontId="66" fillId="0" borderId="19" xfId="0" applyFont="1" applyBorder="1" applyAlignment="1">
      <alignment horizontal="center" wrapText="1"/>
    </xf>
    <xf numFmtId="0" fontId="80" fillId="0" borderId="21" xfId="0" applyFont="1" applyBorder="1" applyAlignment="1">
      <alignment horizontal="center" vertical="top" wrapText="1"/>
    </xf>
    <xf numFmtId="0" fontId="80" fillId="0" borderId="18" xfId="0" applyFont="1" applyBorder="1" applyAlignment="1">
      <alignment horizontal="center" vertical="top" wrapText="1"/>
    </xf>
    <xf numFmtId="0" fontId="80" fillId="0" borderId="19" xfId="0" applyFont="1" applyBorder="1" applyAlignment="1">
      <alignment horizontal="center" vertical="top" wrapText="1"/>
    </xf>
    <xf numFmtId="0" fontId="4" fillId="35" borderId="22" xfId="53" applyFill="1" applyBorder="1" applyAlignment="1" applyProtection="1">
      <alignment horizontal="center" wrapText="1"/>
      <protection/>
    </xf>
    <xf numFmtId="0" fontId="22" fillId="36" borderId="2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0</xdr:row>
      <xdr:rowOff>85725</xdr:rowOff>
    </xdr:from>
    <xdr:to>
      <xdr:col>11</xdr:col>
      <xdr:colOff>0</xdr:colOff>
      <xdr:row>2</xdr:row>
      <xdr:rowOff>0</xdr:rowOff>
    </xdr:to>
    <xdr:pic>
      <xdr:nvPicPr>
        <xdr:cNvPr id="1" name="Picture 1" descr="logos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85725"/>
          <a:ext cx="609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0</xdr:row>
      <xdr:rowOff>47625</xdr:rowOff>
    </xdr:from>
    <xdr:to>
      <xdr:col>1</xdr:col>
      <xdr:colOff>447675</xdr:colOff>
      <xdr:row>2</xdr:row>
      <xdr:rowOff>38100</xdr:rowOff>
    </xdr:to>
    <xdr:pic>
      <xdr:nvPicPr>
        <xdr:cNvPr id="2" name="Picture 2" descr="logos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7625"/>
          <a:ext cx="704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ctrteacher.weebly.com/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3.57421875" style="8" bestFit="1" customWidth="1"/>
    <col min="2" max="2" width="7.57421875" style="8" customWidth="1"/>
    <col min="3" max="3" width="9.57421875" style="8" customWidth="1"/>
    <col min="4" max="4" width="10.140625" style="8" customWidth="1"/>
    <col min="5" max="5" width="6.7109375" style="8" customWidth="1"/>
    <col min="6" max="6" width="12.7109375" style="8" customWidth="1"/>
    <col min="7" max="7" width="0.9921875" style="8" customWidth="1"/>
    <col min="8" max="8" width="4.8515625" style="8" customWidth="1"/>
    <col min="9" max="9" width="6.7109375" style="8" bestFit="1" customWidth="1"/>
    <col min="10" max="10" width="10.421875" style="8" customWidth="1"/>
    <col min="11" max="11" width="10.00390625" style="8" customWidth="1"/>
    <col min="12" max="12" width="8.8515625" style="8" customWidth="1"/>
    <col min="13" max="13" width="12.57421875" style="8" customWidth="1"/>
    <col min="14" max="14" width="13.140625" style="8" customWidth="1"/>
    <col min="15" max="15" width="11.421875" style="8" customWidth="1"/>
    <col min="16" max="16384" width="9.140625" style="8" customWidth="1"/>
  </cols>
  <sheetData>
    <row r="1" spans="1:17" ht="29.2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49"/>
      <c r="O1" s="49"/>
      <c r="Q1" s="21"/>
    </row>
    <row r="2" spans="1:17" ht="33" customHeight="1">
      <c r="A2" s="51" t="str">
        <f>CONCATENATE("From Jan-2011 to Apr-2011 (",O11," months) credited into GPF Account &amp; from May-2011 paid in cash 
As per GO Ms No.",O9,",  Dt : ",TEXT(O10,"dd-mm-yyyy"))</f>
        <v>From Jan-2011 to Apr-2011 (4 months) credited into GPF Account &amp; from May-2011 paid in cash 
As per GO Ms No.104,  Dt : 30-05-2011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Q2" s="21"/>
    </row>
    <row r="3" spans="1:16" ht="22.5" customHeight="1">
      <c r="A3" s="52" t="s">
        <v>15</v>
      </c>
      <c r="B3" s="52" t="s">
        <v>16</v>
      </c>
      <c r="C3" s="52" t="s">
        <v>3</v>
      </c>
      <c r="D3" s="52"/>
      <c r="E3" s="52"/>
      <c r="F3" s="52"/>
      <c r="G3" s="18"/>
      <c r="H3" s="52" t="s">
        <v>1</v>
      </c>
      <c r="I3" s="52" t="s">
        <v>16</v>
      </c>
      <c r="J3" s="52" t="s">
        <v>3</v>
      </c>
      <c r="K3" s="52"/>
      <c r="L3" s="52"/>
      <c r="M3" s="52"/>
      <c r="O3" s="29"/>
      <c r="P3" s="29"/>
    </row>
    <row r="4" spans="1:16" ht="66" customHeight="1">
      <c r="A4" s="52"/>
      <c r="B4" s="52"/>
      <c r="C4" s="17" t="str">
        <f>CONCATENATE("To be drawn 
@ ",O6,"%")</f>
        <v>To be drawn 
@ 29.96%</v>
      </c>
      <c r="D4" s="17" t="str">
        <f>CONCATENATE("Already drawn 
@ ",O7,"%")</f>
        <v>Already drawn 
@ 24.824%</v>
      </c>
      <c r="E4" s="19" t="s">
        <v>4</v>
      </c>
      <c r="F4" s="17" t="str">
        <f>CONCATENATE("Credited into GPF Account
(",O11," months)")</f>
        <v>Credited into GPF Account
(4 months)</v>
      </c>
      <c r="G4" s="18"/>
      <c r="H4" s="52"/>
      <c r="I4" s="52"/>
      <c r="J4" s="17" t="str">
        <f>CONCATENATE("To be drawn 
@ ",O6,"%")</f>
        <v>To be drawn 
@ 29.96%</v>
      </c>
      <c r="K4" s="17" t="str">
        <f>CONCATENATE("Already drawn 
@ ",O7,"%")</f>
        <v>Already drawn 
@ 24.824%</v>
      </c>
      <c r="L4" s="19" t="s">
        <v>4</v>
      </c>
      <c r="M4" s="17" t="str">
        <f>CONCATENATE("Credited into GPF Account
(",O11," months)")</f>
        <v>Credited into GPF Account
(4 months)</v>
      </c>
      <c r="O4" s="30"/>
      <c r="P4" s="30"/>
    </row>
    <row r="5" spans="1:13" ht="4.5" customHeight="1">
      <c r="A5" s="10"/>
      <c r="B5" s="10"/>
      <c r="C5" s="10"/>
      <c r="D5" s="10"/>
      <c r="E5" s="12"/>
      <c r="F5" s="10"/>
      <c r="G5" s="9"/>
      <c r="H5" s="10"/>
      <c r="I5" s="10"/>
      <c r="J5" s="10"/>
      <c r="K5" s="10"/>
      <c r="L5" s="12"/>
      <c r="M5" s="10"/>
    </row>
    <row r="6" spans="1:16" ht="19.5" customHeight="1">
      <c r="A6" s="10">
        <v>1</v>
      </c>
      <c r="B6" s="20">
        <v>6700</v>
      </c>
      <c r="C6" s="10">
        <f aca="true" t="shared" si="0" ref="C6:C45">ROUND(B6*$O$6/100,0)</f>
        <v>2007</v>
      </c>
      <c r="D6" s="10">
        <f aca="true" t="shared" si="1" ref="D6:D45">ROUND(B6*$O$7/100,0)</f>
        <v>1663</v>
      </c>
      <c r="E6" s="10">
        <f aca="true" t="shared" si="2" ref="E6:E45">C6-D6</f>
        <v>344</v>
      </c>
      <c r="F6" s="10">
        <f aca="true" t="shared" si="3" ref="F6:F45">E6*$O$11</f>
        <v>1376</v>
      </c>
      <c r="G6" s="9"/>
      <c r="H6" s="10">
        <v>41</v>
      </c>
      <c r="I6" s="20">
        <v>20680</v>
      </c>
      <c r="J6" s="10">
        <f aca="true" t="shared" si="4" ref="J6:J45">ROUND(I6*$O$6/100,0)</f>
        <v>6196</v>
      </c>
      <c r="K6" s="10">
        <f aca="true" t="shared" si="5" ref="K6:K45">ROUND(I6*$O$7/100,0)</f>
        <v>5134</v>
      </c>
      <c r="L6" s="10">
        <f aca="true" t="shared" si="6" ref="L6:L45">J6-K6</f>
        <v>1062</v>
      </c>
      <c r="M6" s="10">
        <f aca="true" t="shared" si="7" ref="M6:M45">L6*$O$11</f>
        <v>4248</v>
      </c>
      <c r="N6" s="31" t="s">
        <v>26</v>
      </c>
      <c r="O6" s="28">
        <v>29.96</v>
      </c>
      <c r="P6" s="23"/>
    </row>
    <row r="7" spans="1:16" ht="19.5" customHeight="1">
      <c r="A7" s="10">
        <v>2</v>
      </c>
      <c r="B7" s="20">
        <v>6900</v>
      </c>
      <c r="C7" s="10">
        <f t="shared" si="0"/>
        <v>2067</v>
      </c>
      <c r="D7" s="10">
        <f t="shared" si="1"/>
        <v>1713</v>
      </c>
      <c r="E7" s="10">
        <f t="shared" si="2"/>
        <v>354</v>
      </c>
      <c r="F7" s="10">
        <f t="shared" si="3"/>
        <v>1416</v>
      </c>
      <c r="G7" s="9"/>
      <c r="H7" s="10">
        <v>42</v>
      </c>
      <c r="I7" s="20">
        <v>21250</v>
      </c>
      <c r="J7" s="10">
        <f t="shared" si="4"/>
        <v>6367</v>
      </c>
      <c r="K7" s="10">
        <f t="shared" si="5"/>
        <v>5275</v>
      </c>
      <c r="L7" s="10">
        <f t="shared" si="6"/>
        <v>1092</v>
      </c>
      <c r="M7" s="10">
        <f t="shared" si="7"/>
        <v>4368</v>
      </c>
      <c r="N7" s="31" t="s">
        <v>25</v>
      </c>
      <c r="O7" s="22">
        <v>24.824</v>
      </c>
      <c r="P7" s="23"/>
    </row>
    <row r="8" spans="1:16" ht="19.5" customHeight="1">
      <c r="A8" s="10">
        <v>3</v>
      </c>
      <c r="B8" s="20">
        <v>7100</v>
      </c>
      <c r="C8" s="10">
        <f t="shared" si="0"/>
        <v>2127</v>
      </c>
      <c r="D8" s="10">
        <f t="shared" si="1"/>
        <v>1763</v>
      </c>
      <c r="E8" s="10">
        <f t="shared" si="2"/>
        <v>364</v>
      </c>
      <c r="F8" s="10">
        <f t="shared" si="3"/>
        <v>1456</v>
      </c>
      <c r="G8" s="9"/>
      <c r="H8" s="10">
        <v>43</v>
      </c>
      <c r="I8" s="20">
        <v>21820</v>
      </c>
      <c r="J8" s="10">
        <f t="shared" si="4"/>
        <v>6537</v>
      </c>
      <c r="K8" s="10">
        <f t="shared" si="5"/>
        <v>5417</v>
      </c>
      <c r="L8" s="10">
        <f t="shared" si="6"/>
        <v>1120</v>
      </c>
      <c r="M8" s="10">
        <f t="shared" si="7"/>
        <v>4480</v>
      </c>
      <c r="N8" s="32" t="s">
        <v>27</v>
      </c>
      <c r="O8" s="28">
        <f>O6-O7</f>
        <v>5.135999999999999</v>
      </c>
      <c r="P8" s="23"/>
    </row>
    <row r="9" spans="1:16" ht="19.5" customHeight="1">
      <c r="A9" s="10">
        <v>4</v>
      </c>
      <c r="B9" s="20">
        <v>7300</v>
      </c>
      <c r="C9" s="10">
        <f t="shared" si="0"/>
        <v>2187</v>
      </c>
      <c r="D9" s="10">
        <f t="shared" si="1"/>
        <v>1812</v>
      </c>
      <c r="E9" s="10">
        <f t="shared" si="2"/>
        <v>375</v>
      </c>
      <c r="F9" s="10">
        <f t="shared" si="3"/>
        <v>1500</v>
      </c>
      <c r="G9" s="9"/>
      <c r="H9" s="10">
        <v>44</v>
      </c>
      <c r="I9" s="20">
        <v>22430</v>
      </c>
      <c r="J9" s="10">
        <f t="shared" si="4"/>
        <v>6720</v>
      </c>
      <c r="K9" s="10">
        <f t="shared" si="5"/>
        <v>5568</v>
      </c>
      <c r="L9" s="10">
        <f t="shared" si="6"/>
        <v>1152</v>
      </c>
      <c r="M9" s="10">
        <f t="shared" si="7"/>
        <v>4608</v>
      </c>
      <c r="N9" s="32" t="s">
        <v>30</v>
      </c>
      <c r="O9" s="33">
        <v>104</v>
      </c>
      <c r="P9" s="23"/>
    </row>
    <row r="10" spans="1:16" ht="19.5" customHeight="1">
      <c r="A10" s="10">
        <v>5</v>
      </c>
      <c r="B10" s="20">
        <v>7520</v>
      </c>
      <c r="C10" s="10">
        <f t="shared" si="0"/>
        <v>2253</v>
      </c>
      <c r="D10" s="10">
        <f t="shared" si="1"/>
        <v>1867</v>
      </c>
      <c r="E10" s="10">
        <f t="shared" si="2"/>
        <v>386</v>
      </c>
      <c r="F10" s="10">
        <f t="shared" si="3"/>
        <v>1544</v>
      </c>
      <c r="G10" s="9"/>
      <c r="H10" s="10">
        <v>45</v>
      </c>
      <c r="I10" s="20">
        <v>23040</v>
      </c>
      <c r="J10" s="10">
        <f t="shared" si="4"/>
        <v>6903</v>
      </c>
      <c r="K10" s="10">
        <f t="shared" si="5"/>
        <v>5719</v>
      </c>
      <c r="L10" s="10">
        <f t="shared" si="6"/>
        <v>1184</v>
      </c>
      <c r="M10" s="10">
        <f t="shared" si="7"/>
        <v>4736</v>
      </c>
      <c r="N10" s="32" t="s">
        <v>31</v>
      </c>
      <c r="O10" s="36">
        <v>40693</v>
      </c>
      <c r="P10" s="23"/>
    </row>
    <row r="11" spans="1:16" ht="21.75" customHeight="1">
      <c r="A11" s="10">
        <v>6</v>
      </c>
      <c r="B11" s="20">
        <v>7740</v>
      </c>
      <c r="C11" s="10">
        <f t="shared" si="0"/>
        <v>2319</v>
      </c>
      <c r="D11" s="10">
        <f t="shared" si="1"/>
        <v>1921</v>
      </c>
      <c r="E11" s="10">
        <f t="shared" si="2"/>
        <v>398</v>
      </c>
      <c r="F11" s="10">
        <f t="shared" si="3"/>
        <v>1592</v>
      </c>
      <c r="G11" s="9"/>
      <c r="H11" s="10">
        <v>46</v>
      </c>
      <c r="I11" s="20">
        <v>23650</v>
      </c>
      <c r="J11" s="10">
        <f t="shared" si="4"/>
        <v>7086</v>
      </c>
      <c r="K11" s="10">
        <f t="shared" si="5"/>
        <v>5871</v>
      </c>
      <c r="L11" s="10">
        <f t="shared" si="6"/>
        <v>1215</v>
      </c>
      <c r="M11" s="10">
        <f t="shared" si="7"/>
        <v>4860</v>
      </c>
      <c r="N11" s="34" t="s">
        <v>33</v>
      </c>
      <c r="O11" s="33">
        <v>4</v>
      </c>
      <c r="P11" s="23"/>
    </row>
    <row r="12" spans="1:13" ht="19.5" customHeight="1">
      <c r="A12" s="10">
        <v>7</v>
      </c>
      <c r="B12" s="20">
        <v>7960</v>
      </c>
      <c r="C12" s="10">
        <f t="shared" si="0"/>
        <v>2385</v>
      </c>
      <c r="D12" s="10">
        <f t="shared" si="1"/>
        <v>1976</v>
      </c>
      <c r="E12" s="10">
        <f t="shared" si="2"/>
        <v>409</v>
      </c>
      <c r="F12" s="10">
        <f t="shared" si="3"/>
        <v>1636</v>
      </c>
      <c r="G12" s="9"/>
      <c r="H12" s="10">
        <v>47</v>
      </c>
      <c r="I12" s="20">
        <v>24300</v>
      </c>
      <c r="J12" s="10">
        <f t="shared" si="4"/>
        <v>7280</v>
      </c>
      <c r="K12" s="10">
        <f t="shared" si="5"/>
        <v>6032</v>
      </c>
      <c r="L12" s="10">
        <f t="shared" si="6"/>
        <v>1248</v>
      </c>
      <c r="M12" s="10">
        <f t="shared" si="7"/>
        <v>4992</v>
      </c>
    </row>
    <row r="13" spans="1:13" ht="19.5" customHeight="1">
      <c r="A13" s="10">
        <v>8</v>
      </c>
      <c r="B13" s="20">
        <v>8200</v>
      </c>
      <c r="C13" s="10">
        <f t="shared" si="0"/>
        <v>2457</v>
      </c>
      <c r="D13" s="10">
        <f t="shared" si="1"/>
        <v>2036</v>
      </c>
      <c r="E13" s="10">
        <f t="shared" si="2"/>
        <v>421</v>
      </c>
      <c r="F13" s="10">
        <f t="shared" si="3"/>
        <v>1684</v>
      </c>
      <c r="G13" s="9"/>
      <c r="H13" s="10">
        <v>48</v>
      </c>
      <c r="I13" s="20">
        <v>24950</v>
      </c>
      <c r="J13" s="10">
        <f t="shared" si="4"/>
        <v>7475</v>
      </c>
      <c r="K13" s="10">
        <f t="shared" si="5"/>
        <v>6194</v>
      </c>
      <c r="L13" s="10">
        <f t="shared" si="6"/>
        <v>1281</v>
      </c>
      <c r="M13" s="10">
        <f t="shared" si="7"/>
        <v>5124</v>
      </c>
    </row>
    <row r="14" spans="1:13" ht="19.5" customHeight="1">
      <c r="A14" s="10">
        <v>9</v>
      </c>
      <c r="B14" s="20">
        <v>8440</v>
      </c>
      <c r="C14" s="10">
        <f t="shared" si="0"/>
        <v>2529</v>
      </c>
      <c r="D14" s="10">
        <f t="shared" si="1"/>
        <v>2095</v>
      </c>
      <c r="E14" s="10">
        <f t="shared" si="2"/>
        <v>434</v>
      </c>
      <c r="F14" s="10">
        <f t="shared" si="3"/>
        <v>1736</v>
      </c>
      <c r="G14" s="9"/>
      <c r="H14" s="10">
        <v>49</v>
      </c>
      <c r="I14" s="20">
        <v>25600</v>
      </c>
      <c r="J14" s="10">
        <f t="shared" si="4"/>
        <v>7670</v>
      </c>
      <c r="K14" s="10">
        <f t="shared" si="5"/>
        <v>6355</v>
      </c>
      <c r="L14" s="10">
        <f t="shared" si="6"/>
        <v>1315</v>
      </c>
      <c r="M14" s="10">
        <f t="shared" si="7"/>
        <v>5260</v>
      </c>
    </row>
    <row r="15" spans="1:13" ht="19.5" customHeight="1">
      <c r="A15" s="10">
        <v>10</v>
      </c>
      <c r="B15" s="20">
        <v>8680</v>
      </c>
      <c r="C15" s="10">
        <f t="shared" si="0"/>
        <v>2601</v>
      </c>
      <c r="D15" s="10">
        <f t="shared" si="1"/>
        <v>2155</v>
      </c>
      <c r="E15" s="10">
        <f t="shared" si="2"/>
        <v>446</v>
      </c>
      <c r="F15" s="10">
        <f t="shared" si="3"/>
        <v>1784</v>
      </c>
      <c r="G15" s="9"/>
      <c r="H15" s="10">
        <v>50</v>
      </c>
      <c r="I15" s="20">
        <v>26300</v>
      </c>
      <c r="J15" s="10">
        <f t="shared" si="4"/>
        <v>7879</v>
      </c>
      <c r="K15" s="10">
        <f t="shared" si="5"/>
        <v>6529</v>
      </c>
      <c r="L15" s="10">
        <f t="shared" si="6"/>
        <v>1350</v>
      </c>
      <c r="M15" s="10">
        <f t="shared" si="7"/>
        <v>5400</v>
      </c>
    </row>
    <row r="16" spans="1:13" ht="19.5" customHeight="1">
      <c r="A16" s="10">
        <v>11</v>
      </c>
      <c r="B16" s="20">
        <v>8940</v>
      </c>
      <c r="C16" s="10">
        <f t="shared" si="0"/>
        <v>2678</v>
      </c>
      <c r="D16" s="10">
        <f t="shared" si="1"/>
        <v>2219</v>
      </c>
      <c r="E16" s="10">
        <f t="shared" si="2"/>
        <v>459</v>
      </c>
      <c r="F16" s="10">
        <f t="shared" si="3"/>
        <v>1836</v>
      </c>
      <c r="G16" s="9"/>
      <c r="H16" s="10">
        <v>51</v>
      </c>
      <c r="I16" s="20">
        <v>27000</v>
      </c>
      <c r="J16" s="10">
        <f t="shared" si="4"/>
        <v>8089</v>
      </c>
      <c r="K16" s="10">
        <f t="shared" si="5"/>
        <v>6702</v>
      </c>
      <c r="L16" s="10">
        <f t="shared" si="6"/>
        <v>1387</v>
      </c>
      <c r="M16" s="10">
        <f t="shared" si="7"/>
        <v>5548</v>
      </c>
    </row>
    <row r="17" spans="1:13" ht="19.5" customHeight="1">
      <c r="A17" s="10">
        <v>12</v>
      </c>
      <c r="B17" s="20">
        <v>9200</v>
      </c>
      <c r="C17" s="10">
        <f t="shared" si="0"/>
        <v>2756</v>
      </c>
      <c r="D17" s="10">
        <f t="shared" si="1"/>
        <v>2284</v>
      </c>
      <c r="E17" s="10">
        <f t="shared" si="2"/>
        <v>472</v>
      </c>
      <c r="F17" s="10">
        <f t="shared" si="3"/>
        <v>1888</v>
      </c>
      <c r="G17" s="9"/>
      <c r="H17" s="10">
        <v>52</v>
      </c>
      <c r="I17" s="20">
        <v>27700</v>
      </c>
      <c r="J17" s="10">
        <f t="shared" si="4"/>
        <v>8299</v>
      </c>
      <c r="K17" s="10">
        <f t="shared" si="5"/>
        <v>6876</v>
      </c>
      <c r="L17" s="10">
        <f t="shared" si="6"/>
        <v>1423</v>
      </c>
      <c r="M17" s="10">
        <f t="shared" si="7"/>
        <v>5692</v>
      </c>
    </row>
    <row r="18" spans="1:13" ht="19.5" customHeight="1">
      <c r="A18" s="10">
        <v>13</v>
      </c>
      <c r="B18" s="20">
        <v>9460</v>
      </c>
      <c r="C18" s="10">
        <f t="shared" si="0"/>
        <v>2834</v>
      </c>
      <c r="D18" s="10">
        <f t="shared" si="1"/>
        <v>2348</v>
      </c>
      <c r="E18" s="10">
        <f t="shared" si="2"/>
        <v>486</v>
      </c>
      <c r="F18" s="10">
        <f t="shared" si="3"/>
        <v>1944</v>
      </c>
      <c r="G18" s="9"/>
      <c r="H18" s="10">
        <v>53</v>
      </c>
      <c r="I18" s="20">
        <v>28450</v>
      </c>
      <c r="J18" s="10">
        <f t="shared" si="4"/>
        <v>8524</v>
      </c>
      <c r="K18" s="10">
        <f t="shared" si="5"/>
        <v>7062</v>
      </c>
      <c r="L18" s="10">
        <f t="shared" si="6"/>
        <v>1462</v>
      </c>
      <c r="M18" s="10">
        <f t="shared" si="7"/>
        <v>5848</v>
      </c>
    </row>
    <row r="19" spans="1:13" ht="19.5" customHeight="1">
      <c r="A19" s="10">
        <v>14</v>
      </c>
      <c r="B19" s="20">
        <v>9740</v>
      </c>
      <c r="C19" s="10">
        <f t="shared" si="0"/>
        <v>2918</v>
      </c>
      <c r="D19" s="10">
        <f t="shared" si="1"/>
        <v>2418</v>
      </c>
      <c r="E19" s="10">
        <f t="shared" si="2"/>
        <v>500</v>
      </c>
      <c r="F19" s="10">
        <f t="shared" si="3"/>
        <v>2000</v>
      </c>
      <c r="G19" s="9"/>
      <c r="H19" s="10">
        <v>54</v>
      </c>
      <c r="I19" s="20">
        <v>29200</v>
      </c>
      <c r="J19" s="10">
        <f t="shared" si="4"/>
        <v>8748</v>
      </c>
      <c r="K19" s="10">
        <f t="shared" si="5"/>
        <v>7249</v>
      </c>
      <c r="L19" s="10">
        <f t="shared" si="6"/>
        <v>1499</v>
      </c>
      <c r="M19" s="10">
        <f t="shared" si="7"/>
        <v>5996</v>
      </c>
    </row>
    <row r="20" spans="1:13" ht="19.5" customHeight="1">
      <c r="A20" s="10">
        <v>15</v>
      </c>
      <c r="B20" s="20">
        <v>10020</v>
      </c>
      <c r="C20" s="10">
        <f t="shared" si="0"/>
        <v>3002</v>
      </c>
      <c r="D20" s="10">
        <f t="shared" si="1"/>
        <v>2487</v>
      </c>
      <c r="E20" s="10">
        <f t="shared" si="2"/>
        <v>515</v>
      </c>
      <c r="F20" s="10">
        <f t="shared" si="3"/>
        <v>2060</v>
      </c>
      <c r="G20" s="9"/>
      <c r="H20" s="10">
        <v>55</v>
      </c>
      <c r="I20" s="20">
        <v>29950</v>
      </c>
      <c r="J20" s="10">
        <f t="shared" si="4"/>
        <v>8973</v>
      </c>
      <c r="K20" s="10">
        <f t="shared" si="5"/>
        <v>7435</v>
      </c>
      <c r="L20" s="10">
        <f t="shared" si="6"/>
        <v>1538</v>
      </c>
      <c r="M20" s="10">
        <f t="shared" si="7"/>
        <v>6152</v>
      </c>
    </row>
    <row r="21" spans="1:13" ht="19.5" customHeight="1">
      <c r="A21" s="10">
        <v>16</v>
      </c>
      <c r="B21" s="20">
        <v>10300</v>
      </c>
      <c r="C21" s="10">
        <f t="shared" si="0"/>
        <v>3086</v>
      </c>
      <c r="D21" s="10">
        <f t="shared" si="1"/>
        <v>2557</v>
      </c>
      <c r="E21" s="10">
        <f t="shared" si="2"/>
        <v>529</v>
      </c>
      <c r="F21" s="10">
        <f t="shared" si="3"/>
        <v>2116</v>
      </c>
      <c r="G21" s="9"/>
      <c r="H21" s="10">
        <v>56</v>
      </c>
      <c r="I21" s="20">
        <v>30750</v>
      </c>
      <c r="J21" s="10">
        <f t="shared" si="4"/>
        <v>9213</v>
      </c>
      <c r="K21" s="10">
        <f t="shared" si="5"/>
        <v>7633</v>
      </c>
      <c r="L21" s="10">
        <f t="shared" si="6"/>
        <v>1580</v>
      </c>
      <c r="M21" s="10">
        <f t="shared" si="7"/>
        <v>6320</v>
      </c>
    </row>
    <row r="22" spans="1:13" ht="19.5" customHeight="1">
      <c r="A22" s="10">
        <v>17</v>
      </c>
      <c r="B22" s="20">
        <v>10600</v>
      </c>
      <c r="C22" s="10">
        <f t="shared" si="0"/>
        <v>3176</v>
      </c>
      <c r="D22" s="10">
        <f t="shared" si="1"/>
        <v>2631</v>
      </c>
      <c r="E22" s="10">
        <f t="shared" si="2"/>
        <v>545</v>
      </c>
      <c r="F22" s="10">
        <f t="shared" si="3"/>
        <v>2180</v>
      </c>
      <c r="G22" s="9"/>
      <c r="H22" s="10">
        <v>57</v>
      </c>
      <c r="I22" s="20">
        <v>31550</v>
      </c>
      <c r="J22" s="10">
        <f t="shared" si="4"/>
        <v>9452</v>
      </c>
      <c r="K22" s="10">
        <f t="shared" si="5"/>
        <v>7832</v>
      </c>
      <c r="L22" s="10">
        <f t="shared" si="6"/>
        <v>1620</v>
      </c>
      <c r="M22" s="10">
        <f t="shared" si="7"/>
        <v>6480</v>
      </c>
    </row>
    <row r="23" spans="1:13" ht="19.5" customHeight="1">
      <c r="A23" s="10">
        <v>18</v>
      </c>
      <c r="B23" s="20">
        <v>10900</v>
      </c>
      <c r="C23" s="10">
        <f t="shared" si="0"/>
        <v>3266</v>
      </c>
      <c r="D23" s="10">
        <f t="shared" si="1"/>
        <v>2706</v>
      </c>
      <c r="E23" s="10">
        <f t="shared" si="2"/>
        <v>560</v>
      </c>
      <c r="F23" s="10">
        <f t="shared" si="3"/>
        <v>2240</v>
      </c>
      <c r="G23" s="9"/>
      <c r="H23" s="10">
        <v>58</v>
      </c>
      <c r="I23" s="20">
        <v>32350</v>
      </c>
      <c r="J23" s="10">
        <f t="shared" si="4"/>
        <v>9692</v>
      </c>
      <c r="K23" s="10">
        <f t="shared" si="5"/>
        <v>8031</v>
      </c>
      <c r="L23" s="10">
        <f t="shared" si="6"/>
        <v>1661</v>
      </c>
      <c r="M23" s="10">
        <f t="shared" si="7"/>
        <v>6644</v>
      </c>
    </row>
    <row r="24" spans="1:13" ht="19.5" customHeight="1">
      <c r="A24" s="10">
        <v>19</v>
      </c>
      <c r="B24" s="20">
        <v>11200</v>
      </c>
      <c r="C24" s="10">
        <f t="shared" si="0"/>
        <v>3356</v>
      </c>
      <c r="D24" s="10">
        <f t="shared" si="1"/>
        <v>2780</v>
      </c>
      <c r="E24" s="10">
        <f t="shared" si="2"/>
        <v>576</v>
      </c>
      <c r="F24" s="10">
        <f t="shared" si="3"/>
        <v>2304</v>
      </c>
      <c r="G24" s="9"/>
      <c r="H24" s="10">
        <v>59</v>
      </c>
      <c r="I24" s="20">
        <v>33200</v>
      </c>
      <c r="J24" s="10">
        <f t="shared" si="4"/>
        <v>9947</v>
      </c>
      <c r="K24" s="10">
        <f t="shared" si="5"/>
        <v>8242</v>
      </c>
      <c r="L24" s="10">
        <f t="shared" si="6"/>
        <v>1705</v>
      </c>
      <c r="M24" s="10">
        <f t="shared" si="7"/>
        <v>6820</v>
      </c>
    </row>
    <row r="25" spans="1:13" ht="19.5" customHeight="1">
      <c r="A25" s="10">
        <v>20</v>
      </c>
      <c r="B25" s="20">
        <v>11530</v>
      </c>
      <c r="C25" s="10">
        <f t="shared" si="0"/>
        <v>3454</v>
      </c>
      <c r="D25" s="10">
        <f t="shared" si="1"/>
        <v>2862</v>
      </c>
      <c r="E25" s="10">
        <f t="shared" si="2"/>
        <v>592</v>
      </c>
      <c r="F25" s="10">
        <f t="shared" si="3"/>
        <v>2368</v>
      </c>
      <c r="G25" s="9"/>
      <c r="H25" s="10">
        <v>60</v>
      </c>
      <c r="I25" s="20">
        <v>34050</v>
      </c>
      <c r="J25" s="10">
        <f t="shared" si="4"/>
        <v>10201</v>
      </c>
      <c r="K25" s="10">
        <f t="shared" si="5"/>
        <v>8453</v>
      </c>
      <c r="L25" s="10">
        <f t="shared" si="6"/>
        <v>1748</v>
      </c>
      <c r="M25" s="10">
        <f t="shared" si="7"/>
        <v>6992</v>
      </c>
    </row>
    <row r="26" spans="1:13" ht="19.5" customHeight="1">
      <c r="A26" s="10">
        <v>21</v>
      </c>
      <c r="B26" s="20">
        <v>11860</v>
      </c>
      <c r="C26" s="10">
        <f t="shared" si="0"/>
        <v>3553</v>
      </c>
      <c r="D26" s="10">
        <f t="shared" si="1"/>
        <v>2944</v>
      </c>
      <c r="E26" s="10">
        <f t="shared" si="2"/>
        <v>609</v>
      </c>
      <c r="F26" s="10">
        <f t="shared" si="3"/>
        <v>2436</v>
      </c>
      <c r="G26" s="9"/>
      <c r="H26" s="10">
        <v>61</v>
      </c>
      <c r="I26" s="20">
        <v>34900</v>
      </c>
      <c r="J26" s="10">
        <f t="shared" si="4"/>
        <v>10456</v>
      </c>
      <c r="K26" s="10">
        <f t="shared" si="5"/>
        <v>8664</v>
      </c>
      <c r="L26" s="10">
        <f t="shared" si="6"/>
        <v>1792</v>
      </c>
      <c r="M26" s="10">
        <f t="shared" si="7"/>
        <v>7168</v>
      </c>
    </row>
    <row r="27" spans="1:13" ht="19.5" customHeight="1">
      <c r="A27" s="10">
        <v>22</v>
      </c>
      <c r="B27" s="20">
        <v>12190</v>
      </c>
      <c r="C27" s="10">
        <f t="shared" si="0"/>
        <v>3652</v>
      </c>
      <c r="D27" s="10">
        <f t="shared" si="1"/>
        <v>3026</v>
      </c>
      <c r="E27" s="10">
        <f t="shared" si="2"/>
        <v>626</v>
      </c>
      <c r="F27" s="10">
        <f t="shared" si="3"/>
        <v>2504</v>
      </c>
      <c r="G27" s="9"/>
      <c r="H27" s="10">
        <v>62</v>
      </c>
      <c r="I27" s="20">
        <v>35800</v>
      </c>
      <c r="J27" s="10">
        <f t="shared" si="4"/>
        <v>10726</v>
      </c>
      <c r="K27" s="10">
        <f t="shared" si="5"/>
        <v>8887</v>
      </c>
      <c r="L27" s="10">
        <f t="shared" si="6"/>
        <v>1839</v>
      </c>
      <c r="M27" s="10">
        <f t="shared" si="7"/>
        <v>7356</v>
      </c>
    </row>
    <row r="28" spans="1:13" ht="19.5" customHeight="1">
      <c r="A28" s="10">
        <v>23</v>
      </c>
      <c r="B28" s="20">
        <v>12550</v>
      </c>
      <c r="C28" s="10">
        <f t="shared" si="0"/>
        <v>3760</v>
      </c>
      <c r="D28" s="10">
        <f t="shared" si="1"/>
        <v>3115</v>
      </c>
      <c r="E28" s="10">
        <f t="shared" si="2"/>
        <v>645</v>
      </c>
      <c r="F28" s="10">
        <f t="shared" si="3"/>
        <v>2580</v>
      </c>
      <c r="G28" s="9"/>
      <c r="H28" s="10">
        <v>63</v>
      </c>
      <c r="I28" s="20">
        <v>36700</v>
      </c>
      <c r="J28" s="10">
        <f t="shared" si="4"/>
        <v>10995</v>
      </c>
      <c r="K28" s="10">
        <f t="shared" si="5"/>
        <v>9110</v>
      </c>
      <c r="L28" s="10">
        <f t="shared" si="6"/>
        <v>1885</v>
      </c>
      <c r="M28" s="10">
        <f t="shared" si="7"/>
        <v>7540</v>
      </c>
    </row>
    <row r="29" spans="1:13" ht="19.5" customHeight="1">
      <c r="A29" s="10">
        <v>24</v>
      </c>
      <c r="B29" s="20">
        <v>12910</v>
      </c>
      <c r="C29" s="10">
        <f t="shared" si="0"/>
        <v>3868</v>
      </c>
      <c r="D29" s="10">
        <f t="shared" si="1"/>
        <v>3205</v>
      </c>
      <c r="E29" s="10">
        <f t="shared" si="2"/>
        <v>663</v>
      </c>
      <c r="F29" s="10">
        <f t="shared" si="3"/>
        <v>2652</v>
      </c>
      <c r="G29" s="9"/>
      <c r="H29" s="10">
        <v>64</v>
      </c>
      <c r="I29" s="20">
        <v>37600</v>
      </c>
      <c r="J29" s="10">
        <f t="shared" si="4"/>
        <v>11265</v>
      </c>
      <c r="K29" s="10">
        <f t="shared" si="5"/>
        <v>9334</v>
      </c>
      <c r="L29" s="10">
        <f t="shared" si="6"/>
        <v>1931</v>
      </c>
      <c r="M29" s="10">
        <f t="shared" si="7"/>
        <v>7724</v>
      </c>
    </row>
    <row r="30" spans="1:13" ht="19.5" customHeight="1">
      <c r="A30" s="10">
        <v>25</v>
      </c>
      <c r="B30" s="20">
        <v>13270</v>
      </c>
      <c r="C30" s="10">
        <f t="shared" si="0"/>
        <v>3976</v>
      </c>
      <c r="D30" s="10">
        <f t="shared" si="1"/>
        <v>3294</v>
      </c>
      <c r="E30" s="10">
        <f t="shared" si="2"/>
        <v>682</v>
      </c>
      <c r="F30" s="10">
        <f t="shared" si="3"/>
        <v>2728</v>
      </c>
      <c r="G30" s="9"/>
      <c r="H30" s="10">
        <v>65</v>
      </c>
      <c r="I30" s="20">
        <v>38570</v>
      </c>
      <c r="J30" s="10">
        <f t="shared" si="4"/>
        <v>11556</v>
      </c>
      <c r="K30" s="10">
        <f t="shared" si="5"/>
        <v>9575</v>
      </c>
      <c r="L30" s="10">
        <f t="shared" si="6"/>
        <v>1981</v>
      </c>
      <c r="M30" s="10">
        <f t="shared" si="7"/>
        <v>7924</v>
      </c>
    </row>
    <row r="31" spans="1:13" ht="19.5" customHeight="1">
      <c r="A31" s="10">
        <v>26</v>
      </c>
      <c r="B31" s="20">
        <v>13660</v>
      </c>
      <c r="C31" s="10">
        <f t="shared" si="0"/>
        <v>4093</v>
      </c>
      <c r="D31" s="10">
        <f t="shared" si="1"/>
        <v>3391</v>
      </c>
      <c r="E31" s="10">
        <f t="shared" si="2"/>
        <v>702</v>
      </c>
      <c r="F31" s="10">
        <f t="shared" si="3"/>
        <v>2808</v>
      </c>
      <c r="G31" s="9"/>
      <c r="H31" s="10">
        <v>66</v>
      </c>
      <c r="I31" s="20">
        <v>39540</v>
      </c>
      <c r="J31" s="10">
        <f t="shared" si="4"/>
        <v>11846</v>
      </c>
      <c r="K31" s="10">
        <f t="shared" si="5"/>
        <v>9815</v>
      </c>
      <c r="L31" s="10">
        <f t="shared" si="6"/>
        <v>2031</v>
      </c>
      <c r="M31" s="10">
        <f t="shared" si="7"/>
        <v>8124</v>
      </c>
    </row>
    <row r="32" spans="1:13" ht="19.5" customHeight="1">
      <c r="A32" s="10">
        <v>27</v>
      </c>
      <c r="B32" s="20">
        <v>14050</v>
      </c>
      <c r="C32" s="10">
        <f t="shared" si="0"/>
        <v>4209</v>
      </c>
      <c r="D32" s="10">
        <f t="shared" si="1"/>
        <v>3488</v>
      </c>
      <c r="E32" s="10">
        <f t="shared" si="2"/>
        <v>721</v>
      </c>
      <c r="F32" s="10">
        <f t="shared" si="3"/>
        <v>2884</v>
      </c>
      <c r="G32" s="9"/>
      <c r="H32" s="10">
        <v>67</v>
      </c>
      <c r="I32" s="20">
        <v>40510</v>
      </c>
      <c r="J32" s="10">
        <f t="shared" si="4"/>
        <v>12137</v>
      </c>
      <c r="K32" s="10">
        <f t="shared" si="5"/>
        <v>10056</v>
      </c>
      <c r="L32" s="10">
        <f t="shared" si="6"/>
        <v>2081</v>
      </c>
      <c r="M32" s="10">
        <f t="shared" si="7"/>
        <v>8324</v>
      </c>
    </row>
    <row r="33" spans="1:13" ht="19.5" customHeight="1">
      <c r="A33" s="10">
        <v>28</v>
      </c>
      <c r="B33" s="20">
        <v>14440</v>
      </c>
      <c r="C33" s="10">
        <f t="shared" si="0"/>
        <v>4326</v>
      </c>
      <c r="D33" s="10">
        <f t="shared" si="1"/>
        <v>3585</v>
      </c>
      <c r="E33" s="10">
        <f t="shared" si="2"/>
        <v>741</v>
      </c>
      <c r="F33" s="10">
        <f t="shared" si="3"/>
        <v>2964</v>
      </c>
      <c r="G33" s="9"/>
      <c r="H33" s="10">
        <v>68</v>
      </c>
      <c r="I33" s="20">
        <v>41550</v>
      </c>
      <c r="J33" s="10">
        <f t="shared" si="4"/>
        <v>12448</v>
      </c>
      <c r="K33" s="10">
        <f t="shared" si="5"/>
        <v>10314</v>
      </c>
      <c r="L33" s="10">
        <f t="shared" si="6"/>
        <v>2134</v>
      </c>
      <c r="M33" s="10">
        <f t="shared" si="7"/>
        <v>8536</v>
      </c>
    </row>
    <row r="34" spans="1:13" ht="19.5" customHeight="1">
      <c r="A34" s="10">
        <v>29</v>
      </c>
      <c r="B34" s="20">
        <v>14860</v>
      </c>
      <c r="C34" s="10">
        <f t="shared" si="0"/>
        <v>4452</v>
      </c>
      <c r="D34" s="10">
        <f t="shared" si="1"/>
        <v>3689</v>
      </c>
      <c r="E34" s="10">
        <f t="shared" si="2"/>
        <v>763</v>
      </c>
      <c r="F34" s="10">
        <f t="shared" si="3"/>
        <v>3052</v>
      </c>
      <c r="G34" s="9"/>
      <c r="H34" s="10">
        <v>69</v>
      </c>
      <c r="I34" s="20">
        <v>42590</v>
      </c>
      <c r="J34" s="10">
        <f t="shared" si="4"/>
        <v>12760</v>
      </c>
      <c r="K34" s="10">
        <f t="shared" si="5"/>
        <v>10573</v>
      </c>
      <c r="L34" s="10">
        <f t="shared" si="6"/>
        <v>2187</v>
      </c>
      <c r="M34" s="10">
        <f t="shared" si="7"/>
        <v>8748</v>
      </c>
    </row>
    <row r="35" spans="1:13" ht="19.5" customHeight="1">
      <c r="A35" s="10">
        <v>30</v>
      </c>
      <c r="B35" s="20">
        <v>15280</v>
      </c>
      <c r="C35" s="10">
        <f t="shared" si="0"/>
        <v>4578</v>
      </c>
      <c r="D35" s="10">
        <f t="shared" si="1"/>
        <v>3793</v>
      </c>
      <c r="E35" s="10">
        <f t="shared" si="2"/>
        <v>785</v>
      </c>
      <c r="F35" s="10">
        <f t="shared" si="3"/>
        <v>3140</v>
      </c>
      <c r="G35" s="9"/>
      <c r="H35" s="10">
        <v>70</v>
      </c>
      <c r="I35" s="20">
        <v>43630</v>
      </c>
      <c r="J35" s="10">
        <f t="shared" si="4"/>
        <v>13072</v>
      </c>
      <c r="K35" s="10">
        <f t="shared" si="5"/>
        <v>10831</v>
      </c>
      <c r="L35" s="10">
        <f t="shared" si="6"/>
        <v>2241</v>
      </c>
      <c r="M35" s="10">
        <f t="shared" si="7"/>
        <v>8964</v>
      </c>
    </row>
    <row r="36" spans="1:13" ht="19.5" customHeight="1">
      <c r="A36" s="10">
        <v>31</v>
      </c>
      <c r="B36" s="20">
        <v>15700</v>
      </c>
      <c r="C36" s="10">
        <f t="shared" si="0"/>
        <v>4704</v>
      </c>
      <c r="D36" s="10">
        <f t="shared" si="1"/>
        <v>3897</v>
      </c>
      <c r="E36" s="10">
        <f t="shared" si="2"/>
        <v>807</v>
      </c>
      <c r="F36" s="10">
        <f t="shared" si="3"/>
        <v>3228</v>
      </c>
      <c r="G36" s="9"/>
      <c r="H36" s="10">
        <v>71</v>
      </c>
      <c r="I36" s="20">
        <v>44740</v>
      </c>
      <c r="J36" s="10">
        <f t="shared" si="4"/>
        <v>13404</v>
      </c>
      <c r="K36" s="10">
        <f t="shared" si="5"/>
        <v>11106</v>
      </c>
      <c r="L36" s="10">
        <f t="shared" si="6"/>
        <v>2298</v>
      </c>
      <c r="M36" s="10">
        <f t="shared" si="7"/>
        <v>9192</v>
      </c>
    </row>
    <row r="37" spans="1:13" ht="19.5" customHeight="1">
      <c r="A37" s="10">
        <v>32</v>
      </c>
      <c r="B37" s="20">
        <v>16150</v>
      </c>
      <c r="C37" s="10">
        <f t="shared" si="0"/>
        <v>4839</v>
      </c>
      <c r="D37" s="10">
        <f t="shared" si="1"/>
        <v>4009</v>
      </c>
      <c r="E37" s="10">
        <f t="shared" si="2"/>
        <v>830</v>
      </c>
      <c r="F37" s="10">
        <f t="shared" si="3"/>
        <v>3320</v>
      </c>
      <c r="G37" s="9"/>
      <c r="H37" s="10">
        <v>72</v>
      </c>
      <c r="I37" s="20">
        <v>45850</v>
      </c>
      <c r="J37" s="10">
        <f t="shared" si="4"/>
        <v>13737</v>
      </c>
      <c r="K37" s="10">
        <f t="shared" si="5"/>
        <v>11382</v>
      </c>
      <c r="L37" s="10">
        <f t="shared" si="6"/>
        <v>2355</v>
      </c>
      <c r="M37" s="10">
        <f t="shared" si="7"/>
        <v>9420</v>
      </c>
    </row>
    <row r="38" spans="1:13" ht="19.5" customHeight="1">
      <c r="A38" s="10">
        <v>33</v>
      </c>
      <c r="B38" s="20">
        <v>16600</v>
      </c>
      <c r="C38" s="10">
        <f t="shared" si="0"/>
        <v>4973</v>
      </c>
      <c r="D38" s="10">
        <f t="shared" si="1"/>
        <v>4121</v>
      </c>
      <c r="E38" s="10">
        <f t="shared" si="2"/>
        <v>852</v>
      </c>
      <c r="F38" s="10">
        <f t="shared" si="3"/>
        <v>3408</v>
      </c>
      <c r="G38" s="9"/>
      <c r="H38" s="10">
        <v>73</v>
      </c>
      <c r="I38" s="20">
        <v>46960</v>
      </c>
      <c r="J38" s="10">
        <f t="shared" si="4"/>
        <v>14069</v>
      </c>
      <c r="K38" s="10">
        <f t="shared" si="5"/>
        <v>11657</v>
      </c>
      <c r="L38" s="10">
        <f t="shared" si="6"/>
        <v>2412</v>
      </c>
      <c r="M38" s="10">
        <f t="shared" si="7"/>
        <v>9648</v>
      </c>
    </row>
    <row r="39" spans="1:13" ht="19.5" customHeight="1">
      <c r="A39" s="10">
        <v>34</v>
      </c>
      <c r="B39" s="20">
        <v>17050</v>
      </c>
      <c r="C39" s="10">
        <f t="shared" si="0"/>
        <v>5108</v>
      </c>
      <c r="D39" s="10">
        <f t="shared" si="1"/>
        <v>4232</v>
      </c>
      <c r="E39" s="10">
        <f t="shared" si="2"/>
        <v>876</v>
      </c>
      <c r="F39" s="10">
        <f t="shared" si="3"/>
        <v>3504</v>
      </c>
      <c r="G39" s="9"/>
      <c r="H39" s="10">
        <v>74</v>
      </c>
      <c r="I39" s="20">
        <v>48160</v>
      </c>
      <c r="J39" s="10">
        <f t="shared" si="4"/>
        <v>14429</v>
      </c>
      <c r="K39" s="10">
        <f t="shared" si="5"/>
        <v>11955</v>
      </c>
      <c r="L39" s="10">
        <f t="shared" si="6"/>
        <v>2474</v>
      </c>
      <c r="M39" s="10">
        <f t="shared" si="7"/>
        <v>9896</v>
      </c>
    </row>
    <row r="40" spans="1:13" ht="19.5" customHeight="1">
      <c r="A40" s="10">
        <v>35</v>
      </c>
      <c r="B40" s="20">
        <v>17540</v>
      </c>
      <c r="C40" s="10">
        <f t="shared" si="0"/>
        <v>5255</v>
      </c>
      <c r="D40" s="10">
        <f t="shared" si="1"/>
        <v>4354</v>
      </c>
      <c r="E40" s="10">
        <f t="shared" si="2"/>
        <v>901</v>
      </c>
      <c r="F40" s="10">
        <f t="shared" si="3"/>
        <v>3604</v>
      </c>
      <c r="G40" s="9"/>
      <c r="H40" s="10">
        <v>75</v>
      </c>
      <c r="I40" s="20">
        <v>49360</v>
      </c>
      <c r="J40" s="10">
        <f t="shared" si="4"/>
        <v>14788</v>
      </c>
      <c r="K40" s="10">
        <f t="shared" si="5"/>
        <v>12253</v>
      </c>
      <c r="L40" s="10">
        <f t="shared" si="6"/>
        <v>2535</v>
      </c>
      <c r="M40" s="10">
        <f t="shared" si="7"/>
        <v>10140</v>
      </c>
    </row>
    <row r="41" spans="1:13" ht="19.5" customHeight="1">
      <c r="A41" s="10">
        <v>36</v>
      </c>
      <c r="B41" s="20">
        <v>18030</v>
      </c>
      <c r="C41" s="10">
        <f t="shared" si="0"/>
        <v>5402</v>
      </c>
      <c r="D41" s="10">
        <f t="shared" si="1"/>
        <v>4476</v>
      </c>
      <c r="E41" s="10">
        <f t="shared" si="2"/>
        <v>926</v>
      </c>
      <c r="F41" s="10">
        <f t="shared" si="3"/>
        <v>3704</v>
      </c>
      <c r="G41" s="9"/>
      <c r="H41" s="10">
        <v>76</v>
      </c>
      <c r="I41" s="20">
        <v>50560</v>
      </c>
      <c r="J41" s="10">
        <f t="shared" si="4"/>
        <v>15148</v>
      </c>
      <c r="K41" s="10">
        <f t="shared" si="5"/>
        <v>12551</v>
      </c>
      <c r="L41" s="10">
        <f t="shared" si="6"/>
        <v>2597</v>
      </c>
      <c r="M41" s="10">
        <f t="shared" si="7"/>
        <v>10388</v>
      </c>
    </row>
    <row r="42" spans="1:13" ht="19.5" customHeight="1">
      <c r="A42" s="10">
        <v>37</v>
      </c>
      <c r="B42" s="20">
        <v>18520</v>
      </c>
      <c r="C42" s="10">
        <f t="shared" si="0"/>
        <v>5549</v>
      </c>
      <c r="D42" s="10">
        <f t="shared" si="1"/>
        <v>4597</v>
      </c>
      <c r="E42" s="10">
        <f t="shared" si="2"/>
        <v>952</v>
      </c>
      <c r="F42" s="10">
        <f t="shared" si="3"/>
        <v>3808</v>
      </c>
      <c r="G42" s="9"/>
      <c r="H42" s="10">
        <v>77</v>
      </c>
      <c r="I42" s="20">
        <v>51760</v>
      </c>
      <c r="J42" s="10">
        <f t="shared" si="4"/>
        <v>15507</v>
      </c>
      <c r="K42" s="10">
        <f t="shared" si="5"/>
        <v>12849</v>
      </c>
      <c r="L42" s="10">
        <f t="shared" si="6"/>
        <v>2658</v>
      </c>
      <c r="M42" s="10">
        <f t="shared" si="7"/>
        <v>10632</v>
      </c>
    </row>
    <row r="43" spans="1:13" ht="19.5" customHeight="1">
      <c r="A43" s="10">
        <v>38</v>
      </c>
      <c r="B43" s="20">
        <v>19050</v>
      </c>
      <c r="C43" s="10">
        <f t="shared" si="0"/>
        <v>5707</v>
      </c>
      <c r="D43" s="10">
        <f t="shared" si="1"/>
        <v>4729</v>
      </c>
      <c r="E43" s="10">
        <f t="shared" si="2"/>
        <v>978</v>
      </c>
      <c r="F43" s="10">
        <f t="shared" si="3"/>
        <v>3912</v>
      </c>
      <c r="G43" s="9"/>
      <c r="H43" s="10">
        <v>78</v>
      </c>
      <c r="I43" s="20">
        <v>53060</v>
      </c>
      <c r="J43" s="10">
        <f t="shared" si="4"/>
        <v>15897</v>
      </c>
      <c r="K43" s="10">
        <f t="shared" si="5"/>
        <v>13172</v>
      </c>
      <c r="L43" s="10">
        <f t="shared" si="6"/>
        <v>2725</v>
      </c>
      <c r="M43" s="10">
        <f t="shared" si="7"/>
        <v>10900</v>
      </c>
    </row>
    <row r="44" spans="1:13" ht="19.5" customHeight="1">
      <c r="A44" s="10">
        <v>39</v>
      </c>
      <c r="B44" s="20">
        <v>19580</v>
      </c>
      <c r="C44" s="10">
        <f t="shared" si="0"/>
        <v>5866</v>
      </c>
      <c r="D44" s="10">
        <f t="shared" si="1"/>
        <v>4861</v>
      </c>
      <c r="E44" s="10">
        <f t="shared" si="2"/>
        <v>1005</v>
      </c>
      <c r="F44" s="10">
        <f t="shared" si="3"/>
        <v>4020</v>
      </c>
      <c r="G44" s="9"/>
      <c r="H44" s="10">
        <v>79</v>
      </c>
      <c r="I44" s="20">
        <v>54360</v>
      </c>
      <c r="J44" s="10">
        <f t="shared" si="4"/>
        <v>16286</v>
      </c>
      <c r="K44" s="10">
        <f t="shared" si="5"/>
        <v>13494</v>
      </c>
      <c r="L44" s="10">
        <f t="shared" si="6"/>
        <v>2792</v>
      </c>
      <c r="M44" s="10">
        <f t="shared" si="7"/>
        <v>11168</v>
      </c>
    </row>
    <row r="45" spans="1:13" ht="19.5" customHeight="1">
      <c r="A45" s="10">
        <v>40</v>
      </c>
      <c r="B45" s="20">
        <v>20110</v>
      </c>
      <c r="C45" s="10">
        <f t="shared" si="0"/>
        <v>6025</v>
      </c>
      <c r="D45" s="10">
        <f t="shared" si="1"/>
        <v>4992</v>
      </c>
      <c r="E45" s="10">
        <f t="shared" si="2"/>
        <v>1033</v>
      </c>
      <c r="F45" s="10">
        <f t="shared" si="3"/>
        <v>4132</v>
      </c>
      <c r="G45" s="9"/>
      <c r="H45" s="10">
        <v>80</v>
      </c>
      <c r="I45" s="20">
        <v>55660</v>
      </c>
      <c r="J45" s="10">
        <f t="shared" si="4"/>
        <v>16676</v>
      </c>
      <c r="K45" s="10">
        <f t="shared" si="5"/>
        <v>13817</v>
      </c>
      <c r="L45" s="10">
        <f t="shared" si="6"/>
        <v>2859</v>
      </c>
      <c r="M45" s="10">
        <f t="shared" si="7"/>
        <v>11436</v>
      </c>
    </row>
    <row r="46" ht="14.25">
      <c r="C46" s="25"/>
    </row>
    <row r="47" spans="1:13" s="23" customFormat="1" ht="15.75" customHeight="1">
      <c r="A47" s="26" t="s">
        <v>28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="23" customFormat="1" ht="14.25">
      <c r="B48" s="24" t="s">
        <v>34</v>
      </c>
    </row>
  </sheetData>
  <sheetProtection password="CC21" sheet="1"/>
  <protectedRanges>
    <protectedRange sqref="O6:O11" name="Range1"/>
  </protectedRanges>
  <mergeCells count="9">
    <mergeCell ref="N1:O1"/>
    <mergeCell ref="A1:M1"/>
    <mergeCell ref="A2:M2"/>
    <mergeCell ref="A3:A4"/>
    <mergeCell ref="B3:B4"/>
    <mergeCell ref="C3:F3"/>
    <mergeCell ref="H3:H4"/>
    <mergeCell ref="I3:I4"/>
    <mergeCell ref="J3:M3"/>
  </mergeCells>
  <printOptions/>
  <pageMargins left="0.31" right="0.29" top="0.29" bottom="0.26" header="0.2" footer="0.16"/>
  <pageSetup horizontalDpi="600" verticalDpi="600" orientation="portrait" paperSize="5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.57421875" style="1" customWidth="1"/>
    <col min="2" max="2" width="8.57421875" style="1" customWidth="1"/>
    <col min="3" max="3" width="7.57421875" style="1" customWidth="1"/>
    <col min="4" max="4" width="8.28125" style="1" customWidth="1"/>
    <col min="5" max="5" width="6.8515625" style="1" customWidth="1"/>
    <col min="6" max="6" width="11.7109375" style="1" customWidth="1"/>
    <col min="7" max="7" width="0.42578125" style="1" customWidth="1"/>
    <col min="8" max="8" width="4.8515625" style="1" customWidth="1"/>
    <col min="9" max="9" width="8.57421875" style="1" customWidth="1"/>
    <col min="10" max="10" width="7.140625" style="1" customWidth="1"/>
    <col min="11" max="11" width="8.00390625" style="1" customWidth="1"/>
    <col min="12" max="12" width="6.57421875" style="1" customWidth="1"/>
    <col min="13" max="13" width="11.8515625" style="1" customWidth="1"/>
    <col min="14" max="16384" width="9.140625" style="1" customWidth="1"/>
  </cols>
  <sheetData>
    <row r="1" spans="1:14" ht="29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33" customHeight="1">
      <c r="A2" s="54" t="s">
        <v>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4"/>
    </row>
    <row r="3" spans="1:13" ht="18" customHeight="1">
      <c r="A3" s="55" t="s">
        <v>1</v>
      </c>
      <c r="B3" s="55" t="s">
        <v>2</v>
      </c>
      <c r="C3" s="56" t="s">
        <v>3</v>
      </c>
      <c r="D3" s="56"/>
      <c r="E3" s="56"/>
      <c r="F3" s="56"/>
      <c r="G3" s="3"/>
      <c r="H3" s="55" t="s">
        <v>1</v>
      </c>
      <c r="I3" s="55" t="s">
        <v>2</v>
      </c>
      <c r="J3" s="56" t="s">
        <v>3</v>
      </c>
      <c r="K3" s="56"/>
      <c r="L3" s="56"/>
      <c r="M3" s="56"/>
    </row>
    <row r="4" spans="1:13" ht="66" customHeight="1">
      <c r="A4" s="55"/>
      <c r="B4" s="55"/>
      <c r="C4" s="5" t="s">
        <v>5</v>
      </c>
      <c r="D4" s="5" t="s">
        <v>6</v>
      </c>
      <c r="E4" s="5" t="s">
        <v>4</v>
      </c>
      <c r="F4" s="5" t="s">
        <v>7</v>
      </c>
      <c r="G4" s="2"/>
      <c r="H4" s="55"/>
      <c r="I4" s="55"/>
      <c r="J4" s="5" t="s">
        <v>5</v>
      </c>
      <c r="K4" s="5" t="s">
        <v>6</v>
      </c>
      <c r="L4" s="5" t="s">
        <v>4</v>
      </c>
      <c r="M4" s="5" t="s">
        <v>7</v>
      </c>
    </row>
    <row r="5" spans="1:13" ht="15">
      <c r="A5" s="5">
        <v>1</v>
      </c>
      <c r="B5" s="5">
        <v>3850</v>
      </c>
      <c r="C5" s="5">
        <f>ROUND(B5*18.84/100,0)</f>
        <v>725</v>
      </c>
      <c r="D5" s="5">
        <f>ROUND(B5*14.13/100,0)</f>
        <v>544</v>
      </c>
      <c r="E5" s="5">
        <f>C5-D5</f>
        <v>181</v>
      </c>
      <c r="F5" s="5">
        <f>E5*7</f>
        <v>1267</v>
      </c>
      <c r="G5" s="2"/>
      <c r="H5" s="5">
        <v>41</v>
      </c>
      <c r="I5" s="5">
        <v>10565</v>
      </c>
      <c r="J5" s="5">
        <f aca="true" t="shared" si="0" ref="J5:J29">ROUND(I5*18.84/100,0)</f>
        <v>1990</v>
      </c>
      <c r="K5" s="5">
        <f aca="true" t="shared" si="1" ref="K5:K29">ROUND(I5*14.13/100,0)</f>
        <v>1493</v>
      </c>
      <c r="L5" s="5">
        <f aca="true" t="shared" si="2" ref="L5:L29">J5-K5</f>
        <v>497</v>
      </c>
      <c r="M5" s="5">
        <f aca="true" t="shared" si="3" ref="M5:M29">L5*7</f>
        <v>3479</v>
      </c>
    </row>
    <row r="6" spans="1:13" ht="15">
      <c r="A6" s="5">
        <v>2</v>
      </c>
      <c r="B6" s="5">
        <v>3950</v>
      </c>
      <c r="C6" s="5">
        <f aca="true" t="shared" si="4" ref="C6:C44">ROUND(B6*18.84/100,0)</f>
        <v>744</v>
      </c>
      <c r="D6" s="5">
        <f aca="true" t="shared" si="5" ref="D6:D44">ROUND(B6*14.13/100,0)</f>
        <v>558</v>
      </c>
      <c r="E6" s="5">
        <f aca="true" t="shared" si="6" ref="E6:E44">C6-D6</f>
        <v>186</v>
      </c>
      <c r="F6" s="5">
        <f aca="true" t="shared" si="7" ref="F6:F44">E6*7</f>
        <v>1302</v>
      </c>
      <c r="G6" s="2"/>
      <c r="H6" s="5">
        <v>42</v>
      </c>
      <c r="I6" s="5">
        <v>10845</v>
      </c>
      <c r="J6" s="5">
        <f t="shared" si="0"/>
        <v>2043</v>
      </c>
      <c r="K6" s="5">
        <f t="shared" si="1"/>
        <v>1532</v>
      </c>
      <c r="L6" s="5">
        <f t="shared" si="2"/>
        <v>511</v>
      </c>
      <c r="M6" s="5">
        <f t="shared" si="3"/>
        <v>3577</v>
      </c>
    </row>
    <row r="7" spans="1:13" ht="15">
      <c r="A7" s="5">
        <v>3</v>
      </c>
      <c r="B7" s="5">
        <v>4050</v>
      </c>
      <c r="C7" s="5">
        <f t="shared" si="4"/>
        <v>763</v>
      </c>
      <c r="D7" s="5">
        <f t="shared" si="5"/>
        <v>572</v>
      </c>
      <c r="E7" s="5">
        <f t="shared" si="6"/>
        <v>191</v>
      </c>
      <c r="F7" s="5">
        <f t="shared" si="7"/>
        <v>1337</v>
      </c>
      <c r="G7" s="2"/>
      <c r="H7" s="5">
        <v>43</v>
      </c>
      <c r="I7" s="5">
        <v>11125</v>
      </c>
      <c r="J7" s="5">
        <f t="shared" si="0"/>
        <v>2096</v>
      </c>
      <c r="K7" s="5">
        <f t="shared" si="1"/>
        <v>1572</v>
      </c>
      <c r="L7" s="5">
        <f t="shared" si="2"/>
        <v>524</v>
      </c>
      <c r="M7" s="5">
        <f t="shared" si="3"/>
        <v>3668</v>
      </c>
    </row>
    <row r="8" spans="1:13" ht="15">
      <c r="A8" s="5">
        <v>4</v>
      </c>
      <c r="B8" s="5">
        <v>4150</v>
      </c>
      <c r="C8" s="5">
        <f t="shared" si="4"/>
        <v>782</v>
      </c>
      <c r="D8" s="5">
        <f t="shared" si="5"/>
        <v>586</v>
      </c>
      <c r="E8" s="5">
        <f t="shared" si="6"/>
        <v>196</v>
      </c>
      <c r="F8" s="5">
        <f t="shared" si="7"/>
        <v>1372</v>
      </c>
      <c r="G8" s="2"/>
      <c r="H8" s="5">
        <v>44</v>
      </c>
      <c r="I8" s="5">
        <v>11440</v>
      </c>
      <c r="J8" s="5">
        <f t="shared" si="0"/>
        <v>2155</v>
      </c>
      <c r="K8" s="5">
        <f t="shared" si="1"/>
        <v>1616</v>
      </c>
      <c r="L8" s="5">
        <f t="shared" si="2"/>
        <v>539</v>
      </c>
      <c r="M8" s="5">
        <f t="shared" si="3"/>
        <v>3773</v>
      </c>
    </row>
    <row r="9" spans="1:13" ht="15">
      <c r="A9" s="5">
        <v>5</v>
      </c>
      <c r="B9" s="5">
        <v>4260</v>
      </c>
      <c r="C9" s="5">
        <f t="shared" si="4"/>
        <v>803</v>
      </c>
      <c r="D9" s="5">
        <f t="shared" si="5"/>
        <v>602</v>
      </c>
      <c r="E9" s="5">
        <f t="shared" si="6"/>
        <v>201</v>
      </c>
      <c r="F9" s="5">
        <f t="shared" si="7"/>
        <v>1407</v>
      </c>
      <c r="G9" s="2"/>
      <c r="H9" s="5">
        <v>45</v>
      </c>
      <c r="I9" s="5">
        <v>11755</v>
      </c>
      <c r="J9" s="5">
        <f t="shared" si="0"/>
        <v>2215</v>
      </c>
      <c r="K9" s="5">
        <f t="shared" si="1"/>
        <v>1661</v>
      </c>
      <c r="L9" s="5">
        <f t="shared" si="2"/>
        <v>554</v>
      </c>
      <c r="M9" s="5">
        <f t="shared" si="3"/>
        <v>3878</v>
      </c>
    </row>
    <row r="10" spans="1:13" ht="15">
      <c r="A10" s="5">
        <v>6</v>
      </c>
      <c r="B10" s="5">
        <v>4370</v>
      </c>
      <c r="C10" s="5">
        <f t="shared" si="4"/>
        <v>823</v>
      </c>
      <c r="D10" s="5">
        <f t="shared" si="5"/>
        <v>617</v>
      </c>
      <c r="E10" s="5">
        <f t="shared" si="6"/>
        <v>206</v>
      </c>
      <c r="F10" s="5">
        <f t="shared" si="7"/>
        <v>1442</v>
      </c>
      <c r="G10" s="2"/>
      <c r="H10" s="5">
        <v>46</v>
      </c>
      <c r="I10" s="5">
        <v>12070</v>
      </c>
      <c r="J10" s="5">
        <f t="shared" si="0"/>
        <v>2274</v>
      </c>
      <c r="K10" s="5">
        <f t="shared" si="1"/>
        <v>1705</v>
      </c>
      <c r="L10" s="5">
        <f t="shared" si="2"/>
        <v>569</v>
      </c>
      <c r="M10" s="5">
        <f t="shared" si="3"/>
        <v>3983</v>
      </c>
    </row>
    <row r="11" spans="1:13" ht="15">
      <c r="A11" s="5">
        <v>7</v>
      </c>
      <c r="B11" s="5">
        <v>4480</v>
      </c>
      <c r="C11" s="5">
        <f t="shared" si="4"/>
        <v>844</v>
      </c>
      <c r="D11" s="5">
        <f t="shared" si="5"/>
        <v>633</v>
      </c>
      <c r="E11" s="5">
        <f t="shared" si="6"/>
        <v>211</v>
      </c>
      <c r="F11" s="5">
        <f t="shared" si="7"/>
        <v>1477</v>
      </c>
      <c r="G11" s="2"/>
      <c r="H11" s="5">
        <v>47</v>
      </c>
      <c r="I11" s="5">
        <v>12385</v>
      </c>
      <c r="J11" s="5">
        <f t="shared" si="0"/>
        <v>2333</v>
      </c>
      <c r="K11" s="5">
        <f t="shared" si="1"/>
        <v>1750</v>
      </c>
      <c r="L11" s="5">
        <f t="shared" si="2"/>
        <v>583</v>
      </c>
      <c r="M11" s="5">
        <f t="shared" si="3"/>
        <v>4081</v>
      </c>
    </row>
    <row r="12" spans="1:13" ht="15">
      <c r="A12" s="5">
        <v>8</v>
      </c>
      <c r="B12" s="5">
        <v>4595</v>
      </c>
      <c r="C12" s="5">
        <f t="shared" si="4"/>
        <v>866</v>
      </c>
      <c r="D12" s="5">
        <f t="shared" si="5"/>
        <v>649</v>
      </c>
      <c r="E12" s="5">
        <f t="shared" si="6"/>
        <v>217</v>
      </c>
      <c r="F12" s="5">
        <f t="shared" si="7"/>
        <v>1519</v>
      </c>
      <c r="G12" s="2"/>
      <c r="H12" s="5">
        <v>48</v>
      </c>
      <c r="I12" s="5">
        <v>12700</v>
      </c>
      <c r="J12" s="5">
        <f t="shared" si="0"/>
        <v>2393</v>
      </c>
      <c r="K12" s="5">
        <f t="shared" si="1"/>
        <v>1795</v>
      </c>
      <c r="L12" s="5">
        <f t="shared" si="2"/>
        <v>598</v>
      </c>
      <c r="M12" s="5">
        <f t="shared" si="3"/>
        <v>4186</v>
      </c>
    </row>
    <row r="13" spans="1:13" ht="15">
      <c r="A13" s="5">
        <v>9</v>
      </c>
      <c r="B13" s="5">
        <v>4710</v>
      </c>
      <c r="C13" s="5">
        <f t="shared" si="4"/>
        <v>887</v>
      </c>
      <c r="D13" s="5">
        <f t="shared" si="5"/>
        <v>666</v>
      </c>
      <c r="E13" s="5">
        <f t="shared" si="6"/>
        <v>221</v>
      </c>
      <c r="F13" s="5">
        <f t="shared" si="7"/>
        <v>1547</v>
      </c>
      <c r="G13" s="2"/>
      <c r="H13" s="5">
        <v>49</v>
      </c>
      <c r="I13" s="5">
        <v>13030</v>
      </c>
      <c r="J13" s="5">
        <f t="shared" si="0"/>
        <v>2455</v>
      </c>
      <c r="K13" s="5">
        <f t="shared" si="1"/>
        <v>1841</v>
      </c>
      <c r="L13" s="5">
        <f t="shared" si="2"/>
        <v>614</v>
      </c>
      <c r="M13" s="5">
        <f t="shared" si="3"/>
        <v>4298</v>
      </c>
    </row>
    <row r="14" spans="1:13" ht="15">
      <c r="A14" s="5">
        <v>10</v>
      </c>
      <c r="B14" s="5">
        <v>4825</v>
      </c>
      <c r="C14" s="5">
        <f t="shared" si="4"/>
        <v>909</v>
      </c>
      <c r="D14" s="5">
        <f t="shared" si="5"/>
        <v>682</v>
      </c>
      <c r="E14" s="5">
        <f t="shared" si="6"/>
        <v>227</v>
      </c>
      <c r="F14" s="5">
        <f t="shared" si="7"/>
        <v>1589</v>
      </c>
      <c r="G14" s="2"/>
      <c r="H14" s="5">
        <v>50</v>
      </c>
      <c r="I14" s="5">
        <v>13390</v>
      </c>
      <c r="J14" s="5">
        <f t="shared" si="0"/>
        <v>2523</v>
      </c>
      <c r="K14" s="5">
        <f t="shared" si="1"/>
        <v>1892</v>
      </c>
      <c r="L14" s="5">
        <f t="shared" si="2"/>
        <v>631</v>
      </c>
      <c r="M14" s="5">
        <f t="shared" si="3"/>
        <v>4417</v>
      </c>
    </row>
    <row r="15" spans="1:13" ht="15">
      <c r="A15" s="5">
        <v>11</v>
      </c>
      <c r="B15" s="5">
        <v>4950</v>
      </c>
      <c r="C15" s="5">
        <f t="shared" si="4"/>
        <v>933</v>
      </c>
      <c r="D15" s="5">
        <f t="shared" si="5"/>
        <v>699</v>
      </c>
      <c r="E15" s="5">
        <f t="shared" si="6"/>
        <v>234</v>
      </c>
      <c r="F15" s="5">
        <f t="shared" si="7"/>
        <v>1638</v>
      </c>
      <c r="G15" s="2"/>
      <c r="H15" s="5">
        <v>51</v>
      </c>
      <c r="I15" s="5">
        <v>13750</v>
      </c>
      <c r="J15" s="5">
        <f t="shared" si="0"/>
        <v>2591</v>
      </c>
      <c r="K15" s="5">
        <f t="shared" si="1"/>
        <v>1943</v>
      </c>
      <c r="L15" s="5">
        <f t="shared" si="2"/>
        <v>648</v>
      </c>
      <c r="M15" s="5">
        <f t="shared" si="3"/>
        <v>4536</v>
      </c>
    </row>
    <row r="16" spans="1:13" ht="15">
      <c r="A16" s="5">
        <v>12</v>
      </c>
      <c r="B16" s="5">
        <v>5075</v>
      </c>
      <c r="C16" s="5">
        <f t="shared" si="4"/>
        <v>956</v>
      </c>
      <c r="D16" s="5">
        <f t="shared" si="5"/>
        <v>717</v>
      </c>
      <c r="E16" s="5">
        <f t="shared" si="6"/>
        <v>239</v>
      </c>
      <c r="F16" s="5">
        <f t="shared" si="7"/>
        <v>1673</v>
      </c>
      <c r="G16" s="2"/>
      <c r="H16" s="5">
        <v>52</v>
      </c>
      <c r="I16" s="5">
        <v>14175</v>
      </c>
      <c r="J16" s="5">
        <f t="shared" si="0"/>
        <v>2671</v>
      </c>
      <c r="K16" s="5">
        <f t="shared" si="1"/>
        <v>2003</v>
      </c>
      <c r="L16" s="5">
        <f t="shared" si="2"/>
        <v>668</v>
      </c>
      <c r="M16" s="5">
        <f t="shared" si="3"/>
        <v>4676</v>
      </c>
    </row>
    <row r="17" spans="1:13" ht="15">
      <c r="A17" s="5">
        <v>13</v>
      </c>
      <c r="B17" s="5">
        <v>5200</v>
      </c>
      <c r="C17" s="5">
        <f t="shared" si="4"/>
        <v>980</v>
      </c>
      <c r="D17" s="5">
        <f t="shared" si="5"/>
        <v>735</v>
      </c>
      <c r="E17" s="5">
        <f t="shared" si="6"/>
        <v>245</v>
      </c>
      <c r="F17" s="5">
        <f t="shared" si="7"/>
        <v>1715</v>
      </c>
      <c r="G17" s="2"/>
      <c r="H17" s="5">
        <v>53</v>
      </c>
      <c r="I17" s="5">
        <v>14600</v>
      </c>
      <c r="J17" s="5">
        <f t="shared" si="0"/>
        <v>2751</v>
      </c>
      <c r="K17" s="5">
        <f t="shared" si="1"/>
        <v>2063</v>
      </c>
      <c r="L17" s="5">
        <f t="shared" si="2"/>
        <v>688</v>
      </c>
      <c r="M17" s="5">
        <f t="shared" si="3"/>
        <v>4816</v>
      </c>
    </row>
    <row r="18" spans="1:13" ht="15">
      <c r="A18" s="5">
        <v>14</v>
      </c>
      <c r="B18" s="5">
        <v>5335</v>
      </c>
      <c r="C18" s="5">
        <f t="shared" si="4"/>
        <v>1005</v>
      </c>
      <c r="D18" s="5">
        <f t="shared" si="5"/>
        <v>754</v>
      </c>
      <c r="E18" s="5">
        <f t="shared" si="6"/>
        <v>251</v>
      </c>
      <c r="F18" s="5">
        <f t="shared" si="7"/>
        <v>1757</v>
      </c>
      <c r="G18" s="2"/>
      <c r="H18" s="5">
        <v>54</v>
      </c>
      <c r="I18" s="5">
        <v>15025</v>
      </c>
      <c r="J18" s="5">
        <f t="shared" si="0"/>
        <v>2831</v>
      </c>
      <c r="K18" s="5">
        <f t="shared" si="1"/>
        <v>2123</v>
      </c>
      <c r="L18" s="5">
        <f t="shared" si="2"/>
        <v>708</v>
      </c>
      <c r="M18" s="5">
        <f t="shared" si="3"/>
        <v>4956</v>
      </c>
    </row>
    <row r="19" spans="1:13" ht="15">
      <c r="A19" s="5">
        <v>15</v>
      </c>
      <c r="B19" s="5">
        <v>5470</v>
      </c>
      <c r="C19" s="5">
        <f t="shared" si="4"/>
        <v>1031</v>
      </c>
      <c r="D19" s="5">
        <f t="shared" si="5"/>
        <v>773</v>
      </c>
      <c r="E19" s="5">
        <f t="shared" si="6"/>
        <v>258</v>
      </c>
      <c r="F19" s="5">
        <f t="shared" si="7"/>
        <v>1806</v>
      </c>
      <c r="G19" s="2"/>
      <c r="H19" s="5">
        <v>55</v>
      </c>
      <c r="I19" s="5">
        <v>15500</v>
      </c>
      <c r="J19" s="5">
        <f t="shared" si="0"/>
        <v>2920</v>
      </c>
      <c r="K19" s="5">
        <f t="shared" si="1"/>
        <v>2190</v>
      </c>
      <c r="L19" s="5">
        <f t="shared" si="2"/>
        <v>730</v>
      </c>
      <c r="M19" s="5">
        <f t="shared" si="3"/>
        <v>5110</v>
      </c>
    </row>
    <row r="20" spans="1:13" ht="15">
      <c r="A20" s="5">
        <v>16</v>
      </c>
      <c r="B20" s="5">
        <v>5605</v>
      </c>
      <c r="C20" s="5">
        <f t="shared" si="4"/>
        <v>1056</v>
      </c>
      <c r="D20" s="5">
        <f t="shared" si="5"/>
        <v>792</v>
      </c>
      <c r="E20" s="5">
        <f t="shared" si="6"/>
        <v>264</v>
      </c>
      <c r="F20" s="5">
        <f t="shared" si="7"/>
        <v>1848</v>
      </c>
      <c r="G20" s="2"/>
      <c r="H20" s="5">
        <v>56</v>
      </c>
      <c r="I20" s="5">
        <v>15975</v>
      </c>
      <c r="J20" s="5">
        <f t="shared" si="0"/>
        <v>3010</v>
      </c>
      <c r="K20" s="5">
        <f t="shared" si="1"/>
        <v>2257</v>
      </c>
      <c r="L20" s="5">
        <f t="shared" si="2"/>
        <v>753</v>
      </c>
      <c r="M20" s="5">
        <f t="shared" si="3"/>
        <v>5271</v>
      </c>
    </row>
    <row r="21" spans="1:13" ht="15">
      <c r="A21" s="5">
        <v>17</v>
      </c>
      <c r="B21" s="5">
        <v>5750</v>
      </c>
      <c r="C21" s="5">
        <f t="shared" si="4"/>
        <v>1083</v>
      </c>
      <c r="D21" s="5">
        <f t="shared" si="5"/>
        <v>812</v>
      </c>
      <c r="E21" s="5">
        <f t="shared" si="6"/>
        <v>271</v>
      </c>
      <c r="F21" s="5">
        <f t="shared" si="7"/>
        <v>1897</v>
      </c>
      <c r="G21" s="2"/>
      <c r="H21" s="5">
        <v>57</v>
      </c>
      <c r="I21" s="5">
        <v>16450</v>
      </c>
      <c r="J21" s="5">
        <f t="shared" si="0"/>
        <v>3099</v>
      </c>
      <c r="K21" s="5">
        <f t="shared" si="1"/>
        <v>2324</v>
      </c>
      <c r="L21" s="5">
        <f t="shared" si="2"/>
        <v>775</v>
      </c>
      <c r="M21" s="5">
        <f t="shared" si="3"/>
        <v>5425</v>
      </c>
    </row>
    <row r="22" spans="1:13" ht="15">
      <c r="A22" s="5">
        <v>18</v>
      </c>
      <c r="B22" s="5">
        <v>5895</v>
      </c>
      <c r="C22" s="5">
        <f t="shared" si="4"/>
        <v>1111</v>
      </c>
      <c r="D22" s="5">
        <f t="shared" si="5"/>
        <v>833</v>
      </c>
      <c r="E22" s="5">
        <f t="shared" si="6"/>
        <v>278</v>
      </c>
      <c r="F22" s="5">
        <f t="shared" si="7"/>
        <v>1946</v>
      </c>
      <c r="G22" s="2"/>
      <c r="H22" s="5">
        <v>58</v>
      </c>
      <c r="I22" s="5">
        <v>16925</v>
      </c>
      <c r="J22" s="5">
        <f t="shared" si="0"/>
        <v>3189</v>
      </c>
      <c r="K22" s="5">
        <f t="shared" si="1"/>
        <v>2392</v>
      </c>
      <c r="L22" s="5">
        <f t="shared" si="2"/>
        <v>797</v>
      </c>
      <c r="M22" s="5">
        <f t="shared" si="3"/>
        <v>5579</v>
      </c>
    </row>
    <row r="23" spans="1:13" ht="15">
      <c r="A23" s="5">
        <v>19</v>
      </c>
      <c r="B23" s="5">
        <v>6040</v>
      </c>
      <c r="C23" s="5">
        <f t="shared" si="4"/>
        <v>1138</v>
      </c>
      <c r="D23" s="5">
        <f t="shared" si="5"/>
        <v>853</v>
      </c>
      <c r="E23" s="5">
        <f t="shared" si="6"/>
        <v>285</v>
      </c>
      <c r="F23" s="5">
        <f t="shared" si="7"/>
        <v>1995</v>
      </c>
      <c r="G23" s="2"/>
      <c r="H23" s="5">
        <v>59</v>
      </c>
      <c r="I23" s="5">
        <v>17475</v>
      </c>
      <c r="J23" s="5">
        <f t="shared" si="0"/>
        <v>3292</v>
      </c>
      <c r="K23" s="5">
        <f t="shared" si="1"/>
        <v>2469</v>
      </c>
      <c r="L23" s="5">
        <f t="shared" si="2"/>
        <v>823</v>
      </c>
      <c r="M23" s="5">
        <f t="shared" si="3"/>
        <v>5761</v>
      </c>
    </row>
    <row r="24" spans="1:13" ht="15">
      <c r="A24" s="5">
        <v>20</v>
      </c>
      <c r="B24" s="5">
        <v>6195</v>
      </c>
      <c r="C24" s="5">
        <f t="shared" si="4"/>
        <v>1167</v>
      </c>
      <c r="D24" s="5">
        <f t="shared" si="5"/>
        <v>875</v>
      </c>
      <c r="E24" s="5">
        <f t="shared" si="6"/>
        <v>292</v>
      </c>
      <c r="F24" s="5">
        <f t="shared" si="7"/>
        <v>2044</v>
      </c>
      <c r="G24" s="2"/>
      <c r="H24" s="5">
        <v>60</v>
      </c>
      <c r="I24" s="5">
        <v>18025</v>
      </c>
      <c r="J24" s="5">
        <f t="shared" si="0"/>
        <v>3396</v>
      </c>
      <c r="K24" s="5">
        <f t="shared" si="1"/>
        <v>2547</v>
      </c>
      <c r="L24" s="5">
        <f t="shared" si="2"/>
        <v>849</v>
      </c>
      <c r="M24" s="5">
        <f t="shared" si="3"/>
        <v>5943</v>
      </c>
    </row>
    <row r="25" spans="1:13" ht="15">
      <c r="A25" s="5">
        <v>21</v>
      </c>
      <c r="B25" s="5">
        <v>6350</v>
      </c>
      <c r="C25" s="5">
        <f t="shared" si="4"/>
        <v>1196</v>
      </c>
      <c r="D25" s="5">
        <f t="shared" si="5"/>
        <v>897</v>
      </c>
      <c r="E25" s="5">
        <f t="shared" si="6"/>
        <v>299</v>
      </c>
      <c r="F25" s="5">
        <f t="shared" si="7"/>
        <v>2093</v>
      </c>
      <c r="G25" s="2"/>
      <c r="H25" s="5">
        <v>61</v>
      </c>
      <c r="I25" s="5">
        <v>18575</v>
      </c>
      <c r="J25" s="5">
        <f t="shared" si="0"/>
        <v>3500</v>
      </c>
      <c r="K25" s="5">
        <f t="shared" si="1"/>
        <v>2625</v>
      </c>
      <c r="L25" s="5">
        <f t="shared" si="2"/>
        <v>875</v>
      </c>
      <c r="M25" s="5">
        <f t="shared" si="3"/>
        <v>6125</v>
      </c>
    </row>
    <row r="26" spans="1:13" ht="15">
      <c r="A26" s="5">
        <v>22</v>
      </c>
      <c r="B26" s="5">
        <v>6505</v>
      </c>
      <c r="C26" s="5">
        <f t="shared" si="4"/>
        <v>1226</v>
      </c>
      <c r="D26" s="5">
        <f t="shared" si="5"/>
        <v>919</v>
      </c>
      <c r="E26" s="5">
        <f t="shared" si="6"/>
        <v>307</v>
      </c>
      <c r="F26" s="5">
        <f t="shared" si="7"/>
        <v>2149</v>
      </c>
      <c r="G26" s="2"/>
      <c r="H26" s="5">
        <v>62</v>
      </c>
      <c r="I26" s="5">
        <v>19125</v>
      </c>
      <c r="J26" s="5">
        <f t="shared" si="0"/>
        <v>3603</v>
      </c>
      <c r="K26" s="5">
        <f t="shared" si="1"/>
        <v>2702</v>
      </c>
      <c r="L26" s="5">
        <f t="shared" si="2"/>
        <v>901</v>
      </c>
      <c r="M26" s="5">
        <f t="shared" si="3"/>
        <v>6307</v>
      </c>
    </row>
    <row r="27" spans="1:13" ht="15">
      <c r="A27" s="5">
        <v>23</v>
      </c>
      <c r="B27" s="5">
        <v>6675</v>
      </c>
      <c r="C27" s="5">
        <f t="shared" si="4"/>
        <v>1258</v>
      </c>
      <c r="D27" s="5">
        <f t="shared" si="5"/>
        <v>943</v>
      </c>
      <c r="E27" s="5">
        <f t="shared" si="6"/>
        <v>315</v>
      </c>
      <c r="F27" s="5">
        <f t="shared" si="7"/>
        <v>2205</v>
      </c>
      <c r="G27" s="2"/>
      <c r="H27" s="5">
        <v>63</v>
      </c>
      <c r="I27" s="5">
        <v>19675</v>
      </c>
      <c r="J27" s="5">
        <f t="shared" si="0"/>
        <v>3707</v>
      </c>
      <c r="K27" s="5">
        <f t="shared" si="1"/>
        <v>2780</v>
      </c>
      <c r="L27" s="5">
        <f t="shared" si="2"/>
        <v>927</v>
      </c>
      <c r="M27" s="5">
        <f t="shared" si="3"/>
        <v>6489</v>
      </c>
    </row>
    <row r="28" spans="1:13" ht="15">
      <c r="A28" s="5">
        <v>24</v>
      </c>
      <c r="B28" s="5">
        <v>6845</v>
      </c>
      <c r="C28" s="5">
        <f t="shared" si="4"/>
        <v>1290</v>
      </c>
      <c r="D28" s="5">
        <f t="shared" si="5"/>
        <v>967</v>
      </c>
      <c r="E28" s="5">
        <f t="shared" si="6"/>
        <v>323</v>
      </c>
      <c r="F28" s="5">
        <f t="shared" si="7"/>
        <v>2261</v>
      </c>
      <c r="G28" s="2"/>
      <c r="H28" s="5">
        <v>64</v>
      </c>
      <c r="I28" s="5">
        <v>20300</v>
      </c>
      <c r="J28" s="5">
        <f t="shared" si="0"/>
        <v>3825</v>
      </c>
      <c r="K28" s="5">
        <f t="shared" si="1"/>
        <v>2868</v>
      </c>
      <c r="L28" s="5">
        <f t="shared" si="2"/>
        <v>957</v>
      </c>
      <c r="M28" s="5">
        <f t="shared" si="3"/>
        <v>6699</v>
      </c>
    </row>
    <row r="29" spans="1:13" ht="15">
      <c r="A29" s="5">
        <v>25</v>
      </c>
      <c r="B29" s="5">
        <v>7015</v>
      </c>
      <c r="C29" s="5">
        <f t="shared" si="4"/>
        <v>1322</v>
      </c>
      <c r="D29" s="5">
        <f t="shared" si="5"/>
        <v>991</v>
      </c>
      <c r="E29" s="5">
        <f t="shared" si="6"/>
        <v>331</v>
      </c>
      <c r="F29" s="5">
        <f t="shared" si="7"/>
        <v>2317</v>
      </c>
      <c r="G29" s="2"/>
      <c r="H29" s="5">
        <v>65</v>
      </c>
      <c r="I29" s="5">
        <v>20925</v>
      </c>
      <c r="J29" s="5">
        <f t="shared" si="0"/>
        <v>3942</v>
      </c>
      <c r="K29" s="5">
        <f t="shared" si="1"/>
        <v>2957</v>
      </c>
      <c r="L29" s="5">
        <f t="shared" si="2"/>
        <v>985</v>
      </c>
      <c r="M29" s="5">
        <f t="shared" si="3"/>
        <v>6895</v>
      </c>
    </row>
    <row r="30" spans="1:13" ht="15">
      <c r="A30" s="5">
        <v>26</v>
      </c>
      <c r="B30" s="5">
        <v>7200</v>
      </c>
      <c r="C30" s="5">
        <f t="shared" si="4"/>
        <v>1356</v>
      </c>
      <c r="D30" s="5">
        <f t="shared" si="5"/>
        <v>1017</v>
      </c>
      <c r="E30" s="5">
        <f t="shared" si="6"/>
        <v>339</v>
      </c>
      <c r="F30" s="5">
        <f t="shared" si="7"/>
        <v>2373</v>
      </c>
      <c r="G30" s="2"/>
      <c r="H30" s="5">
        <v>66</v>
      </c>
      <c r="I30" s="5">
        <v>21550</v>
      </c>
      <c r="J30" s="5">
        <f aca="true" t="shared" si="8" ref="J30:J43">ROUND(I30*18.84/100,0)</f>
        <v>4060</v>
      </c>
      <c r="K30" s="5">
        <f aca="true" t="shared" si="9" ref="K30:K43">ROUND(I30*14.13/100,0)</f>
        <v>3045</v>
      </c>
      <c r="L30" s="5">
        <f aca="true" t="shared" si="10" ref="L30:L43">J30-K30</f>
        <v>1015</v>
      </c>
      <c r="M30" s="5">
        <f aca="true" t="shared" si="11" ref="M30:M43">L30*7</f>
        <v>7105</v>
      </c>
    </row>
    <row r="31" spans="1:13" ht="15">
      <c r="A31" s="5">
        <v>27</v>
      </c>
      <c r="B31" s="5">
        <v>7385</v>
      </c>
      <c r="C31" s="5">
        <f t="shared" si="4"/>
        <v>1391</v>
      </c>
      <c r="D31" s="5">
        <f t="shared" si="5"/>
        <v>1044</v>
      </c>
      <c r="E31" s="5">
        <f t="shared" si="6"/>
        <v>347</v>
      </c>
      <c r="F31" s="5">
        <f t="shared" si="7"/>
        <v>2429</v>
      </c>
      <c r="G31" s="2"/>
      <c r="H31" s="5">
        <v>67</v>
      </c>
      <c r="I31" s="5">
        <v>22175</v>
      </c>
      <c r="J31" s="5">
        <f t="shared" si="8"/>
        <v>4178</v>
      </c>
      <c r="K31" s="5">
        <f t="shared" si="9"/>
        <v>3133</v>
      </c>
      <c r="L31" s="5">
        <f t="shared" si="10"/>
        <v>1045</v>
      </c>
      <c r="M31" s="5">
        <f t="shared" si="11"/>
        <v>7315</v>
      </c>
    </row>
    <row r="32" spans="1:13" ht="15">
      <c r="A32" s="5">
        <v>28</v>
      </c>
      <c r="B32" s="5">
        <v>7570</v>
      </c>
      <c r="C32" s="5">
        <f t="shared" si="4"/>
        <v>1426</v>
      </c>
      <c r="D32" s="5">
        <f t="shared" si="5"/>
        <v>1070</v>
      </c>
      <c r="E32" s="5">
        <f t="shared" si="6"/>
        <v>356</v>
      </c>
      <c r="F32" s="5">
        <f t="shared" si="7"/>
        <v>2492</v>
      </c>
      <c r="G32" s="2"/>
      <c r="H32" s="5">
        <v>68</v>
      </c>
      <c r="I32" s="5">
        <v>22800</v>
      </c>
      <c r="J32" s="5">
        <f t="shared" si="8"/>
        <v>4296</v>
      </c>
      <c r="K32" s="5">
        <f t="shared" si="9"/>
        <v>3222</v>
      </c>
      <c r="L32" s="5">
        <f t="shared" si="10"/>
        <v>1074</v>
      </c>
      <c r="M32" s="5">
        <f t="shared" si="11"/>
        <v>7518</v>
      </c>
    </row>
    <row r="33" spans="1:13" ht="15">
      <c r="A33" s="5">
        <v>29</v>
      </c>
      <c r="B33" s="5">
        <v>7770</v>
      </c>
      <c r="C33" s="5">
        <f t="shared" si="4"/>
        <v>1464</v>
      </c>
      <c r="D33" s="5">
        <f t="shared" si="5"/>
        <v>1098</v>
      </c>
      <c r="E33" s="5">
        <f t="shared" si="6"/>
        <v>366</v>
      </c>
      <c r="F33" s="5">
        <f t="shared" si="7"/>
        <v>2562</v>
      </c>
      <c r="G33" s="2"/>
      <c r="H33" s="5">
        <v>69</v>
      </c>
      <c r="I33" s="5">
        <v>23500</v>
      </c>
      <c r="J33" s="5">
        <f t="shared" si="8"/>
        <v>4427</v>
      </c>
      <c r="K33" s="5">
        <f t="shared" si="9"/>
        <v>3321</v>
      </c>
      <c r="L33" s="5">
        <f t="shared" si="10"/>
        <v>1106</v>
      </c>
      <c r="M33" s="5">
        <f t="shared" si="11"/>
        <v>7742</v>
      </c>
    </row>
    <row r="34" spans="1:13" ht="15">
      <c r="A34" s="5">
        <v>30</v>
      </c>
      <c r="B34" s="5">
        <v>7970</v>
      </c>
      <c r="C34" s="5">
        <f t="shared" si="4"/>
        <v>1502</v>
      </c>
      <c r="D34" s="5">
        <f t="shared" si="5"/>
        <v>1126</v>
      </c>
      <c r="E34" s="5">
        <f t="shared" si="6"/>
        <v>376</v>
      </c>
      <c r="F34" s="5">
        <f t="shared" si="7"/>
        <v>2632</v>
      </c>
      <c r="G34" s="2"/>
      <c r="H34" s="5">
        <v>70</v>
      </c>
      <c r="I34" s="5">
        <v>24200</v>
      </c>
      <c r="J34" s="5">
        <f t="shared" si="8"/>
        <v>4559</v>
      </c>
      <c r="K34" s="5">
        <f t="shared" si="9"/>
        <v>3419</v>
      </c>
      <c r="L34" s="5">
        <f t="shared" si="10"/>
        <v>1140</v>
      </c>
      <c r="M34" s="5">
        <f t="shared" si="11"/>
        <v>7980</v>
      </c>
    </row>
    <row r="35" spans="1:13" ht="15">
      <c r="A35" s="5">
        <v>31</v>
      </c>
      <c r="B35" s="5">
        <v>8170</v>
      </c>
      <c r="C35" s="5">
        <f t="shared" si="4"/>
        <v>1539</v>
      </c>
      <c r="D35" s="5">
        <f t="shared" si="5"/>
        <v>1154</v>
      </c>
      <c r="E35" s="5">
        <f t="shared" si="6"/>
        <v>385</v>
      </c>
      <c r="F35" s="5">
        <f t="shared" si="7"/>
        <v>2695</v>
      </c>
      <c r="G35" s="2"/>
      <c r="H35" s="5">
        <v>71</v>
      </c>
      <c r="I35" s="5">
        <v>24900</v>
      </c>
      <c r="J35" s="5">
        <f t="shared" si="8"/>
        <v>4691</v>
      </c>
      <c r="K35" s="5">
        <f t="shared" si="9"/>
        <v>3518</v>
      </c>
      <c r="L35" s="5">
        <f t="shared" si="10"/>
        <v>1173</v>
      </c>
      <c r="M35" s="5">
        <f t="shared" si="11"/>
        <v>8211</v>
      </c>
    </row>
    <row r="36" spans="1:13" ht="15">
      <c r="A36" s="5">
        <v>32</v>
      </c>
      <c r="B36" s="5">
        <v>8385</v>
      </c>
      <c r="C36" s="5">
        <f t="shared" si="4"/>
        <v>1580</v>
      </c>
      <c r="D36" s="5">
        <f t="shared" si="5"/>
        <v>1185</v>
      </c>
      <c r="E36" s="5">
        <f t="shared" si="6"/>
        <v>395</v>
      </c>
      <c r="F36" s="5">
        <f t="shared" si="7"/>
        <v>2765</v>
      </c>
      <c r="G36" s="2"/>
      <c r="H36" s="5">
        <v>72</v>
      </c>
      <c r="I36" s="5">
        <v>25600</v>
      </c>
      <c r="J36" s="5">
        <f t="shared" si="8"/>
        <v>4823</v>
      </c>
      <c r="K36" s="5">
        <f t="shared" si="9"/>
        <v>3617</v>
      </c>
      <c r="L36" s="5">
        <f t="shared" si="10"/>
        <v>1206</v>
      </c>
      <c r="M36" s="5">
        <f t="shared" si="11"/>
        <v>8442</v>
      </c>
    </row>
    <row r="37" spans="1:13" ht="15">
      <c r="A37" s="5">
        <v>33</v>
      </c>
      <c r="B37" s="5">
        <v>8600</v>
      </c>
      <c r="C37" s="5">
        <f t="shared" si="4"/>
        <v>1620</v>
      </c>
      <c r="D37" s="5">
        <f t="shared" si="5"/>
        <v>1215</v>
      </c>
      <c r="E37" s="5">
        <f t="shared" si="6"/>
        <v>405</v>
      </c>
      <c r="F37" s="5">
        <f t="shared" si="7"/>
        <v>2835</v>
      </c>
      <c r="G37" s="2"/>
      <c r="H37" s="5">
        <v>73</v>
      </c>
      <c r="I37" s="5">
        <v>26300</v>
      </c>
      <c r="J37" s="5">
        <f t="shared" si="8"/>
        <v>4955</v>
      </c>
      <c r="K37" s="5">
        <f t="shared" si="9"/>
        <v>3716</v>
      </c>
      <c r="L37" s="5">
        <f t="shared" si="10"/>
        <v>1239</v>
      </c>
      <c r="M37" s="5">
        <f t="shared" si="11"/>
        <v>8673</v>
      </c>
    </row>
    <row r="38" spans="1:13" ht="15">
      <c r="A38" s="5">
        <v>34</v>
      </c>
      <c r="B38" s="5">
        <v>8815</v>
      </c>
      <c r="C38" s="5">
        <f t="shared" si="4"/>
        <v>1661</v>
      </c>
      <c r="D38" s="5">
        <f t="shared" si="5"/>
        <v>1246</v>
      </c>
      <c r="E38" s="5">
        <f t="shared" si="6"/>
        <v>415</v>
      </c>
      <c r="F38" s="5">
        <f t="shared" si="7"/>
        <v>2905</v>
      </c>
      <c r="G38" s="2"/>
      <c r="H38" s="5">
        <v>74</v>
      </c>
      <c r="I38" s="5">
        <v>27000</v>
      </c>
      <c r="J38" s="5">
        <f t="shared" si="8"/>
        <v>5087</v>
      </c>
      <c r="K38" s="5">
        <f t="shared" si="9"/>
        <v>3815</v>
      </c>
      <c r="L38" s="5">
        <f t="shared" si="10"/>
        <v>1272</v>
      </c>
      <c r="M38" s="5">
        <f t="shared" si="11"/>
        <v>8904</v>
      </c>
    </row>
    <row r="39" spans="1:13" ht="15">
      <c r="A39" s="5">
        <v>35</v>
      </c>
      <c r="B39" s="5">
        <v>9050</v>
      </c>
      <c r="C39" s="5">
        <f t="shared" si="4"/>
        <v>1705</v>
      </c>
      <c r="D39" s="5">
        <f t="shared" si="5"/>
        <v>1279</v>
      </c>
      <c r="E39" s="5">
        <f t="shared" si="6"/>
        <v>426</v>
      </c>
      <c r="F39" s="5">
        <f t="shared" si="7"/>
        <v>2982</v>
      </c>
      <c r="G39" s="2"/>
      <c r="H39" s="5">
        <v>75</v>
      </c>
      <c r="I39" s="5">
        <v>27750</v>
      </c>
      <c r="J39" s="5">
        <f t="shared" si="8"/>
        <v>5228</v>
      </c>
      <c r="K39" s="5">
        <f t="shared" si="9"/>
        <v>3921</v>
      </c>
      <c r="L39" s="5">
        <f t="shared" si="10"/>
        <v>1307</v>
      </c>
      <c r="M39" s="5">
        <f t="shared" si="11"/>
        <v>9149</v>
      </c>
    </row>
    <row r="40" spans="1:13" ht="15">
      <c r="A40" s="5">
        <v>36</v>
      </c>
      <c r="B40" s="5">
        <v>9285</v>
      </c>
      <c r="C40" s="5">
        <f t="shared" si="4"/>
        <v>1749</v>
      </c>
      <c r="D40" s="5">
        <f t="shared" si="5"/>
        <v>1312</v>
      </c>
      <c r="E40" s="5">
        <f t="shared" si="6"/>
        <v>437</v>
      </c>
      <c r="F40" s="5">
        <f t="shared" si="7"/>
        <v>3059</v>
      </c>
      <c r="G40" s="2"/>
      <c r="H40" s="5">
        <v>76</v>
      </c>
      <c r="I40" s="5">
        <v>28500</v>
      </c>
      <c r="J40" s="5">
        <f t="shared" si="8"/>
        <v>5369</v>
      </c>
      <c r="K40" s="5">
        <f t="shared" si="9"/>
        <v>4027</v>
      </c>
      <c r="L40" s="5">
        <f t="shared" si="10"/>
        <v>1342</v>
      </c>
      <c r="M40" s="5">
        <f t="shared" si="11"/>
        <v>9394</v>
      </c>
    </row>
    <row r="41" spans="1:13" ht="15">
      <c r="A41" s="5">
        <v>37</v>
      </c>
      <c r="B41" s="5">
        <v>9520</v>
      </c>
      <c r="C41" s="5">
        <f t="shared" si="4"/>
        <v>1794</v>
      </c>
      <c r="D41" s="5">
        <f t="shared" si="5"/>
        <v>1345</v>
      </c>
      <c r="E41" s="5">
        <f t="shared" si="6"/>
        <v>449</v>
      </c>
      <c r="F41" s="5">
        <f t="shared" si="7"/>
        <v>3143</v>
      </c>
      <c r="G41" s="2"/>
      <c r="H41" s="5">
        <v>77</v>
      </c>
      <c r="I41" s="5">
        <v>29250</v>
      </c>
      <c r="J41" s="5">
        <f t="shared" si="8"/>
        <v>5511</v>
      </c>
      <c r="K41" s="5">
        <f t="shared" si="9"/>
        <v>4133</v>
      </c>
      <c r="L41" s="5">
        <f t="shared" si="10"/>
        <v>1378</v>
      </c>
      <c r="M41" s="5">
        <f t="shared" si="11"/>
        <v>9646</v>
      </c>
    </row>
    <row r="42" spans="1:13" ht="15">
      <c r="A42" s="5">
        <v>38</v>
      </c>
      <c r="B42" s="5">
        <v>9775</v>
      </c>
      <c r="C42" s="5">
        <f t="shared" si="4"/>
        <v>1842</v>
      </c>
      <c r="D42" s="5">
        <f t="shared" si="5"/>
        <v>1381</v>
      </c>
      <c r="E42" s="5">
        <f t="shared" si="6"/>
        <v>461</v>
      </c>
      <c r="F42" s="5">
        <f t="shared" si="7"/>
        <v>3227</v>
      </c>
      <c r="G42" s="2"/>
      <c r="H42" s="5">
        <v>78</v>
      </c>
      <c r="I42" s="5">
        <v>30000</v>
      </c>
      <c r="J42" s="5">
        <f t="shared" si="8"/>
        <v>5652</v>
      </c>
      <c r="K42" s="5">
        <f t="shared" si="9"/>
        <v>4239</v>
      </c>
      <c r="L42" s="5">
        <f t="shared" si="10"/>
        <v>1413</v>
      </c>
      <c r="M42" s="5">
        <f t="shared" si="11"/>
        <v>9891</v>
      </c>
    </row>
    <row r="43" spans="1:13" ht="15">
      <c r="A43" s="5">
        <v>39</v>
      </c>
      <c r="B43" s="5">
        <v>10030</v>
      </c>
      <c r="C43" s="5">
        <f t="shared" si="4"/>
        <v>1890</v>
      </c>
      <c r="D43" s="5">
        <f t="shared" si="5"/>
        <v>1417</v>
      </c>
      <c r="E43" s="5">
        <f t="shared" si="6"/>
        <v>473</v>
      </c>
      <c r="F43" s="5">
        <f t="shared" si="7"/>
        <v>3311</v>
      </c>
      <c r="G43" s="2"/>
      <c r="H43" s="5">
        <v>79</v>
      </c>
      <c r="I43" s="5">
        <v>30765</v>
      </c>
      <c r="J43" s="5">
        <f t="shared" si="8"/>
        <v>5796</v>
      </c>
      <c r="K43" s="5">
        <f t="shared" si="9"/>
        <v>4347</v>
      </c>
      <c r="L43" s="5">
        <f t="shared" si="10"/>
        <v>1449</v>
      </c>
      <c r="M43" s="5">
        <f t="shared" si="11"/>
        <v>10143</v>
      </c>
    </row>
    <row r="44" spans="1:13" ht="15">
      <c r="A44" s="5">
        <v>40</v>
      </c>
      <c r="B44" s="5">
        <v>10285</v>
      </c>
      <c r="C44" s="5">
        <f t="shared" si="4"/>
        <v>1938</v>
      </c>
      <c r="D44" s="5">
        <f t="shared" si="5"/>
        <v>1453</v>
      </c>
      <c r="E44" s="5">
        <f t="shared" si="6"/>
        <v>485</v>
      </c>
      <c r="F44" s="5">
        <f t="shared" si="7"/>
        <v>3395</v>
      </c>
      <c r="G44" s="2"/>
      <c r="H44" s="6"/>
      <c r="I44" s="6"/>
      <c r="J44" s="6"/>
      <c r="K44" s="6"/>
      <c r="L44" s="6"/>
      <c r="M44" s="6"/>
    </row>
  </sheetData>
  <sheetProtection password="CC21" sheet="1"/>
  <mergeCells count="8">
    <mergeCell ref="J3:M3"/>
    <mergeCell ref="A1:N1"/>
    <mergeCell ref="A2:M2"/>
    <mergeCell ref="A3:A4"/>
    <mergeCell ref="B3:B4"/>
    <mergeCell ref="C3:F3"/>
    <mergeCell ref="H3:H4"/>
    <mergeCell ref="I3:I4"/>
  </mergeCells>
  <printOptions/>
  <pageMargins left="0.31" right="0.29" top="0.29" bottom="0.26" header="0.2" footer="0.1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7">
      <selection activeCell="Q4" sqref="Q4"/>
    </sheetView>
  </sheetViews>
  <sheetFormatPr defaultColWidth="9.140625" defaultRowHeight="15"/>
  <cols>
    <col min="1" max="1" width="11.28125" style="0" customWidth="1"/>
    <col min="7" max="7" width="11.57421875" style="0" customWidth="1"/>
    <col min="12" max="12" width="13.140625" style="0" customWidth="1"/>
  </cols>
  <sheetData>
    <row r="1" spans="1:12" ht="33">
      <c r="A1" s="57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33">
      <c r="A2" s="57" t="s">
        <v>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48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">
      <c r="A4" s="58" t="s">
        <v>47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5">
      <c r="A5" s="58" t="s">
        <v>46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20.25">
      <c r="A6" s="59" t="s">
        <v>45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51">
      <c r="A7" s="41" t="s">
        <v>2</v>
      </c>
      <c r="B7" s="40" t="s">
        <v>44</v>
      </c>
      <c r="C7" s="40" t="s">
        <v>43</v>
      </c>
      <c r="D7" s="40" t="s">
        <v>40</v>
      </c>
      <c r="E7" s="40" t="s">
        <v>39</v>
      </c>
      <c r="F7" s="40" t="s">
        <v>38</v>
      </c>
      <c r="G7" s="41" t="s">
        <v>2</v>
      </c>
      <c r="H7" s="40" t="s">
        <v>42</v>
      </c>
      <c r="I7" s="40" t="s">
        <v>41</v>
      </c>
      <c r="J7" s="40" t="s">
        <v>40</v>
      </c>
      <c r="K7" s="40" t="s">
        <v>39</v>
      </c>
      <c r="L7" s="40" t="s">
        <v>38</v>
      </c>
    </row>
    <row r="8" spans="1:12" ht="20.25">
      <c r="A8" s="39">
        <v>7100</v>
      </c>
      <c r="B8" s="38">
        <f aca="true" t="shared" si="0" ref="B8:B44">ROUND(A8*35.952%,0)</f>
        <v>2553</v>
      </c>
      <c r="C8" s="38">
        <f aca="true" t="shared" si="1" ref="C8:C44">ROUND(A8*29.96%,0)</f>
        <v>2127</v>
      </c>
      <c r="D8" s="38">
        <f aca="true" t="shared" si="2" ref="D8:D44">B8-C8</f>
        <v>426</v>
      </c>
      <c r="E8" s="38">
        <f aca="true" t="shared" si="3" ref="E8:E44">D8*4</f>
        <v>1704</v>
      </c>
      <c r="F8" s="38">
        <f aca="true" t="shared" si="4" ref="F8:F44">D8*3</f>
        <v>1278</v>
      </c>
      <c r="G8" s="39">
        <v>20110</v>
      </c>
      <c r="H8" s="38">
        <f aca="true" t="shared" si="5" ref="H8:H44">ROUND(G8*35.952%,0)</f>
        <v>7230</v>
      </c>
      <c r="I8" s="38">
        <f aca="true" t="shared" si="6" ref="I8:I44">ROUND(G8*29.96%,0)</f>
        <v>6025</v>
      </c>
      <c r="J8" s="38">
        <f aca="true" t="shared" si="7" ref="J8:J44">H8-I8</f>
        <v>1205</v>
      </c>
      <c r="K8" s="38">
        <f aca="true" t="shared" si="8" ref="K8:K44">J8*4</f>
        <v>4820</v>
      </c>
      <c r="L8" s="37">
        <f aca="true" t="shared" si="9" ref="L8:L44">J8*3</f>
        <v>3615</v>
      </c>
    </row>
    <row r="9" spans="1:12" ht="20.25">
      <c r="A9" s="39">
        <v>7300</v>
      </c>
      <c r="B9" s="38">
        <f t="shared" si="0"/>
        <v>2624</v>
      </c>
      <c r="C9" s="38">
        <f t="shared" si="1"/>
        <v>2187</v>
      </c>
      <c r="D9" s="38">
        <f t="shared" si="2"/>
        <v>437</v>
      </c>
      <c r="E9" s="38">
        <f t="shared" si="3"/>
        <v>1748</v>
      </c>
      <c r="F9" s="38">
        <f t="shared" si="4"/>
        <v>1311</v>
      </c>
      <c r="G9" s="39">
        <v>20680</v>
      </c>
      <c r="H9" s="38">
        <f t="shared" si="5"/>
        <v>7435</v>
      </c>
      <c r="I9" s="38">
        <f t="shared" si="6"/>
        <v>6196</v>
      </c>
      <c r="J9" s="38">
        <f t="shared" si="7"/>
        <v>1239</v>
      </c>
      <c r="K9" s="38">
        <f t="shared" si="8"/>
        <v>4956</v>
      </c>
      <c r="L9" s="37">
        <f t="shared" si="9"/>
        <v>3717</v>
      </c>
    </row>
    <row r="10" spans="1:12" ht="20.25">
      <c r="A10" s="39">
        <v>7520</v>
      </c>
      <c r="B10" s="38">
        <f t="shared" si="0"/>
        <v>2704</v>
      </c>
      <c r="C10" s="38">
        <f t="shared" si="1"/>
        <v>2253</v>
      </c>
      <c r="D10" s="38">
        <f t="shared" si="2"/>
        <v>451</v>
      </c>
      <c r="E10" s="38">
        <f t="shared" si="3"/>
        <v>1804</v>
      </c>
      <c r="F10" s="38">
        <f t="shared" si="4"/>
        <v>1353</v>
      </c>
      <c r="G10" s="39">
        <v>21250</v>
      </c>
      <c r="H10" s="38">
        <f t="shared" si="5"/>
        <v>7640</v>
      </c>
      <c r="I10" s="38">
        <f t="shared" si="6"/>
        <v>6367</v>
      </c>
      <c r="J10" s="38">
        <f t="shared" si="7"/>
        <v>1273</v>
      </c>
      <c r="K10" s="38">
        <f t="shared" si="8"/>
        <v>5092</v>
      </c>
      <c r="L10" s="37">
        <f t="shared" si="9"/>
        <v>3819</v>
      </c>
    </row>
    <row r="11" spans="1:12" ht="20.25">
      <c r="A11" s="39">
        <v>7740</v>
      </c>
      <c r="B11" s="38">
        <f t="shared" si="0"/>
        <v>2783</v>
      </c>
      <c r="C11" s="38">
        <f t="shared" si="1"/>
        <v>2319</v>
      </c>
      <c r="D11" s="38">
        <f t="shared" si="2"/>
        <v>464</v>
      </c>
      <c r="E11" s="38">
        <f t="shared" si="3"/>
        <v>1856</v>
      </c>
      <c r="F11" s="38">
        <f t="shared" si="4"/>
        <v>1392</v>
      </c>
      <c r="G11" s="39">
        <v>21820</v>
      </c>
      <c r="H11" s="38">
        <f t="shared" si="5"/>
        <v>7845</v>
      </c>
      <c r="I11" s="38">
        <f t="shared" si="6"/>
        <v>6537</v>
      </c>
      <c r="J11" s="38">
        <f t="shared" si="7"/>
        <v>1308</v>
      </c>
      <c r="K11" s="38">
        <f t="shared" si="8"/>
        <v>5232</v>
      </c>
      <c r="L11" s="37">
        <f t="shared" si="9"/>
        <v>3924</v>
      </c>
    </row>
    <row r="12" spans="1:12" ht="20.25">
      <c r="A12" s="39">
        <v>7960</v>
      </c>
      <c r="B12" s="38">
        <f t="shared" si="0"/>
        <v>2862</v>
      </c>
      <c r="C12" s="38">
        <f t="shared" si="1"/>
        <v>2385</v>
      </c>
      <c r="D12" s="38">
        <f t="shared" si="2"/>
        <v>477</v>
      </c>
      <c r="E12" s="38">
        <f t="shared" si="3"/>
        <v>1908</v>
      </c>
      <c r="F12" s="38">
        <f t="shared" si="4"/>
        <v>1431</v>
      </c>
      <c r="G12" s="39">
        <v>22430</v>
      </c>
      <c r="H12" s="38">
        <f t="shared" si="5"/>
        <v>8064</v>
      </c>
      <c r="I12" s="38">
        <f t="shared" si="6"/>
        <v>6720</v>
      </c>
      <c r="J12" s="38">
        <f t="shared" si="7"/>
        <v>1344</v>
      </c>
      <c r="K12" s="38">
        <f t="shared" si="8"/>
        <v>5376</v>
      </c>
      <c r="L12" s="37">
        <f t="shared" si="9"/>
        <v>4032</v>
      </c>
    </row>
    <row r="13" spans="1:12" ht="20.25">
      <c r="A13" s="39">
        <v>8200</v>
      </c>
      <c r="B13" s="38">
        <f t="shared" si="0"/>
        <v>2948</v>
      </c>
      <c r="C13" s="38">
        <f t="shared" si="1"/>
        <v>2457</v>
      </c>
      <c r="D13" s="38">
        <f t="shared" si="2"/>
        <v>491</v>
      </c>
      <c r="E13" s="38">
        <f t="shared" si="3"/>
        <v>1964</v>
      </c>
      <c r="F13" s="38">
        <f t="shared" si="4"/>
        <v>1473</v>
      </c>
      <c r="G13" s="39">
        <v>23040</v>
      </c>
      <c r="H13" s="38">
        <f t="shared" si="5"/>
        <v>8283</v>
      </c>
      <c r="I13" s="38">
        <f t="shared" si="6"/>
        <v>6903</v>
      </c>
      <c r="J13" s="38">
        <f t="shared" si="7"/>
        <v>1380</v>
      </c>
      <c r="K13" s="38">
        <f t="shared" si="8"/>
        <v>5520</v>
      </c>
      <c r="L13" s="37">
        <f t="shared" si="9"/>
        <v>4140</v>
      </c>
    </row>
    <row r="14" spans="1:12" ht="20.25">
      <c r="A14" s="39">
        <v>8440</v>
      </c>
      <c r="B14" s="38">
        <f t="shared" si="0"/>
        <v>3034</v>
      </c>
      <c r="C14" s="38">
        <f t="shared" si="1"/>
        <v>2529</v>
      </c>
      <c r="D14" s="38">
        <f t="shared" si="2"/>
        <v>505</v>
      </c>
      <c r="E14" s="38">
        <f t="shared" si="3"/>
        <v>2020</v>
      </c>
      <c r="F14" s="38">
        <f t="shared" si="4"/>
        <v>1515</v>
      </c>
      <c r="G14" s="39">
        <v>23650</v>
      </c>
      <c r="H14" s="38">
        <f t="shared" si="5"/>
        <v>8503</v>
      </c>
      <c r="I14" s="38">
        <f t="shared" si="6"/>
        <v>7086</v>
      </c>
      <c r="J14" s="38">
        <f t="shared" si="7"/>
        <v>1417</v>
      </c>
      <c r="K14" s="38">
        <f t="shared" si="8"/>
        <v>5668</v>
      </c>
      <c r="L14" s="37">
        <f t="shared" si="9"/>
        <v>4251</v>
      </c>
    </row>
    <row r="15" spans="1:12" ht="20.25">
      <c r="A15" s="39">
        <v>8680</v>
      </c>
      <c r="B15" s="38">
        <f t="shared" si="0"/>
        <v>3121</v>
      </c>
      <c r="C15" s="38">
        <f t="shared" si="1"/>
        <v>2601</v>
      </c>
      <c r="D15" s="38">
        <f t="shared" si="2"/>
        <v>520</v>
      </c>
      <c r="E15" s="38">
        <f t="shared" si="3"/>
        <v>2080</v>
      </c>
      <c r="F15" s="38">
        <f t="shared" si="4"/>
        <v>1560</v>
      </c>
      <c r="G15" s="39">
        <v>24300</v>
      </c>
      <c r="H15" s="38">
        <f t="shared" si="5"/>
        <v>8736</v>
      </c>
      <c r="I15" s="38">
        <f t="shared" si="6"/>
        <v>7280</v>
      </c>
      <c r="J15" s="38">
        <f t="shared" si="7"/>
        <v>1456</v>
      </c>
      <c r="K15" s="38">
        <f t="shared" si="8"/>
        <v>5824</v>
      </c>
      <c r="L15" s="37">
        <f t="shared" si="9"/>
        <v>4368</v>
      </c>
    </row>
    <row r="16" spans="1:12" ht="20.25">
      <c r="A16" s="39">
        <v>8940</v>
      </c>
      <c r="B16" s="38">
        <f t="shared" si="0"/>
        <v>3214</v>
      </c>
      <c r="C16" s="38">
        <f t="shared" si="1"/>
        <v>2678</v>
      </c>
      <c r="D16" s="38">
        <f t="shared" si="2"/>
        <v>536</v>
      </c>
      <c r="E16" s="38">
        <f t="shared" si="3"/>
        <v>2144</v>
      </c>
      <c r="F16" s="38">
        <f t="shared" si="4"/>
        <v>1608</v>
      </c>
      <c r="G16" s="39">
        <v>24950</v>
      </c>
      <c r="H16" s="38">
        <f t="shared" si="5"/>
        <v>8970</v>
      </c>
      <c r="I16" s="38">
        <f t="shared" si="6"/>
        <v>7475</v>
      </c>
      <c r="J16" s="38">
        <f t="shared" si="7"/>
        <v>1495</v>
      </c>
      <c r="K16" s="38">
        <f t="shared" si="8"/>
        <v>5980</v>
      </c>
      <c r="L16" s="37">
        <f t="shared" si="9"/>
        <v>4485</v>
      </c>
    </row>
    <row r="17" spans="1:12" ht="20.25">
      <c r="A17" s="39">
        <v>9200</v>
      </c>
      <c r="B17" s="38">
        <f t="shared" si="0"/>
        <v>3308</v>
      </c>
      <c r="C17" s="38">
        <f t="shared" si="1"/>
        <v>2756</v>
      </c>
      <c r="D17" s="38">
        <f t="shared" si="2"/>
        <v>552</v>
      </c>
      <c r="E17" s="38">
        <f t="shared" si="3"/>
        <v>2208</v>
      </c>
      <c r="F17" s="38">
        <f t="shared" si="4"/>
        <v>1656</v>
      </c>
      <c r="G17" s="39">
        <v>25600</v>
      </c>
      <c r="H17" s="38">
        <f t="shared" si="5"/>
        <v>9204</v>
      </c>
      <c r="I17" s="38">
        <f t="shared" si="6"/>
        <v>7670</v>
      </c>
      <c r="J17" s="38">
        <f t="shared" si="7"/>
        <v>1534</v>
      </c>
      <c r="K17" s="38">
        <f t="shared" si="8"/>
        <v>6136</v>
      </c>
      <c r="L17" s="37">
        <f t="shared" si="9"/>
        <v>4602</v>
      </c>
    </row>
    <row r="18" spans="1:12" ht="20.25">
      <c r="A18" s="39">
        <v>9460</v>
      </c>
      <c r="B18" s="38">
        <f t="shared" si="0"/>
        <v>3401</v>
      </c>
      <c r="C18" s="38">
        <f t="shared" si="1"/>
        <v>2834</v>
      </c>
      <c r="D18" s="38">
        <f t="shared" si="2"/>
        <v>567</v>
      </c>
      <c r="E18" s="38">
        <f t="shared" si="3"/>
        <v>2268</v>
      </c>
      <c r="F18" s="38">
        <f t="shared" si="4"/>
        <v>1701</v>
      </c>
      <c r="G18" s="39">
        <v>26300</v>
      </c>
      <c r="H18" s="38">
        <f t="shared" si="5"/>
        <v>9455</v>
      </c>
      <c r="I18" s="38">
        <f t="shared" si="6"/>
        <v>7879</v>
      </c>
      <c r="J18" s="38">
        <f t="shared" si="7"/>
        <v>1576</v>
      </c>
      <c r="K18" s="38">
        <f t="shared" si="8"/>
        <v>6304</v>
      </c>
      <c r="L18" s="37">
        <f t="shared" si="9"/>
        <v>4728</v>
      </c>
    </row>
    <row r="19" spans="1:12" ht="20.25">
      <c r="A19" s="39">
        <v>9740</v>
      </c>
      <c r="B19" s="38">
        <f t="shared" si="0"/>
        <v>3502</v>
      </c>
      <c r="C19" s="38">
        <f t="shared" si="1"/>
        <v>2918</v>
      </c>
      <c r="D19" s="38">
        <f t="shared" si="2"/>
        <v>584</v>
      </c>
      <c r="E19" s="38">
        <f t="shared" si="3"/>
        <v>2336</v>
      </c>
      <c r="F19" s="38">
        <f t="shared" si="4"/>
        <v>1752</v>
      </c>
      <c r="G19" s="39">
        <v>27000</v>
      </c>
      <c r="H19" s="38">
        <f t="shared" si="5"/>
        <v>9707</v>
      </c>
      <c r="I19" s="38">
        <f t="shared" si="6"/>
        <v>8089</v>
      </c>
      <c r="J19" s="38">
        <f t="shared" si="7"/>
        <v>1618</v>
      </c>
      <c r="K19" s="38">
        <f t="shared" si="8"/>
        <v>6472</v>
      </c>
      <c r="L19" s="37">
        <f t="shared" si="9"/>
        <v>4854</v>
      </c>
    </row>
    <row r="20" spans="1:12" ht="20.25">
      <c r="A20" s="39">
        <v>10020</v>
      </c>
      <c r="B20" s="38">
        <f t="shared" si="0"/>
        <v>3602</v>
      </c>
      <c r="C20" s="38">
        <f t="shared" si="1"/>
        <v>3002</v>
      </c>
      <c r="D20" s="38">
        <f t="shared" si="2"/>
        <v>600</v>
      </c>
      <c r="E20" s="38">
        <f t="shared" si="3"/>
        <v>2400</v>
      </c>
      <c r="F20" s="38">
        <f t="shared" si="4"/>
        <v>1800</v>
      </c>
      <c r="G20" s="39">
        <v>27700</v>
      </c>
      <c r="H20" s="38">
        <f t="shared" si="5"/>
        <v>9959</v>
      </c>
      <c r="I20" s="38">
        <f t="shared" si="6"/>
        <v>8299</v>
      </c>
      <c r="J20" s="38">
        <f t="shared" si="7"/>
        <v>1660</v>
      </c>
      <c r="K20" s="38">
        <f t="shared" si="8"/>
        <v>6640</v>
      </c>
      <c r="L20" s="37">
        <f t="shared" si="9"/>
        <v>4980</v>
      </c>
    </row>
    <row r="21" spans="1:12" ht="20.25">
      <c r="A21" s="39">
        <v>10300</v>
      </c>
      <c r="B21" s="38">
        <f t="shared" si="0"/>
        <v>3703</v>
      </c>
      <c r="C21" s="38">
        <f t="shared" si="1"/>
        <v>3086</v>
      </c>
      <c r="D21" s="38">
        <f t="shared" si="2"/>
        <v>617</v>
      </c>
      <c r="E21" s="38">
        <f t="shared" si="3"/>
        <v>2468</v>
      </c>
      <c r="F21" s="38">
        <f t="shared" si="4"/>
        <v>1851</v>
      </c>
      <c r="G21" s="39">
        <v>28450</v>
      </c>
      <c r="H21" s="38">
        <f t="shared" si="5"/>
        <v>10228</v>
      </c>
      <c r="I21" s="38">
        <f t="shared" si="6"/>
        <v>8524</v>
      </c>
      <c r="J21" s="38">
        <f t="shared" si="7"/>
        <v>1704</v>
      </c>
      <c r="K21" s="38">
        <f t="shared" si="8"/>
        <v>6816</v>
      </c>
      <c r="L21" s="37">
        <f t="shared" si="9"/>
        <v>5112</v>
      </c>
    </row>
    <row r="22" spans="1:12" ht="20.25">
      <c r="A22" s="39">
        <v>10600</v>
      </c>
      <c r="B22" s="38">
        <f t="shared" si="0"/>
        <v>3811</v>
      </c>
      <c r="C22" s="38">
        <f t="shared" si="1"/>
        <v>3176</v>
      </c>
      <c r="D22" s="38">
        <f t="shared" si="2"/>
        <v>635</v>
      </c>
      <c r="E22" s="38">
        <f t="shared" si="3"/>
        <v>2540</v>
      </c>
      <c r="F22" s="38">
        <f t="shared" si="4"/>
        <v>1905</v>
      </c>
      <c r="G22" s="39">
        <v>29200</v>
      </c>
      <c r="H22" s="38">
        <f t="shared" si="5"/>
        <v>10498</v>
      </c>
      <c r="I22" s="38">
        <f t="shared" si="6"/>
        <v>8748</v>
      </c>
      <c r="J22" s="38">
        <f t="shared" si="7"/>
        <v>1750</v>
      </c>
      <c r="K22" s="38">
        <f t="shared" si="8"/>
        <v>7000</v>
      </c>
      <c r="L22" s="37">
        <f t="shared" si="9"/>
        <v>5250</v>
      </c>
    </row>
    <row r="23" spans="1:12" ht="20.25">
      <c r="A23" s="39">
        <v>10900</v>
      </c>
      <c r="B23" s="38">
        <f t="shared" si="0"/>
        <v>3919</v>
      </c>
      <c r="C23" s="38">
        <f t="shared" si="1"/>
        <v>3266</v>
      </c>
      <c r="D23" s="38">
        <f t="shared" si="2"/>
        <v>653</v>
      </c>
      <c r="E23" s="38">
        <f t="shared" si="3"/>
        <v>2612</v>
      </c>
      <c r="F23" s="38">
        <f t="shared" si="4"/>
        <v>1959</v>
      </c>
      <c r="G23" s="39">
        <v>29950</v>
      </c>
      <c r="H23" s="38">
        <f t="shared" si="5"/>
        <v>10768</v>
      </c>
      <c r="I23" s="38">
        <f t="shared" si="6"/>
        <v>8973</v>
      </c>
      <c r="J23" s="38">
        <f t="shared" si="7"/>
        <v>1795</v>
      </c>
      <c r="K23" s="38">
        <f t="shared" si="8"/>
        <v>7180</v>
      </c>
      <c r="L23" s="37">
        <f t="shared" si="9"/>
        <v>5385</v>
      </c>
    </row>
    <row r="24" spans="1:12" ht="20.25">
      <c r="A24" s="39">
        <v>11200</v>
      </c>
      <c r="B24" s="38">
        <f t="shared" si="0"/>
        <v>4027</v>
      </c>
      <c r="C24" s="38">
        <f t="shared" si="1"/>
        <v>3356</v>
      </c>
      <c r="D24" s="38">
        <f t="shared" si="2"/>
        <v>671</v>
      </c>
      <c r="E24" s="38">
        <f t="shared" si="3"/>
        <v>2684</v>
      </c>
      <c r="F24" s="38">
        <f t="shared" si="4"/>
        <v>2013</v>
      </c>
      <c r="G24" s="39">
        <v>30750</v>
      </c>
      <c r="H24" s="38">
        <f t="shared" si="5"/>
        <v>11055</v>
      </c>
      <c r="I24" s="38">
        <f t="shared" si="6"/>
        <v>9213</v>
      </c>
      <c r="J24" s="38">
        <f t="shared" si="7"/>
        <v>1842</v>
      </c>
      <c r="K24" s="38">
        <f t="shared" si="8"/>
        <v>7368</v>
      </c>
      <c r="L24" s="37">
        <f t="shared" si="9"/>
        <v>5526</v>
      </c>
    </row>
    <row r="25" spans="1:12" ht="20.25">
      <c r="A25" s="39">
        <v>11530</v>
      </c>
      <c r="B25" s="38">
        <f t="shared" si="0"/>
        <v>4145</v>
      </c>
      <c r="C25" s="38">
        <f t="shared" si="1"/>
        <v>3454</v>
      </c>
      <c r="D25" s="38">
        <f t="shared" si="2"/>
        <v>691</v>
      </c>
      <c r="E25" s="38">
        <f t="shared" si="3"/>
        <v>2764</v>
      </c>
      <c r="F25" s="38">
        <f t="shared" si="4"/>
        <v>2073</v>
      </c>
      <c r="G25" s="39">
        <v>31550</v>
      </c>
      <c r="H25" s="38">
        <f t="shared" si="5"/>
        <v>11343</v>
      </c>
      <c r="I25" s="38">
        <f t="shared" si="6"/>
        <v>9452</v>
      </c>
      <c r="J25" s="38">
        <f t="shared" si="7"/>
        <v>1891</v>
      </c>
      <c r="K25" s="38">
        <f t="shared" si="8"/>
        <v>7564</v>
      </c>
      <c r="L25" s="37">
        <f t="shared" si="9"/>
        <v>5673</v>
      </c>
    </row>
    <row r="26" spans="1:12" ht="20.25">
      <c r="A26" s="39">
        <v>11860</v>
      </c>
      <c r="B26" s="38">
        <f t="shared" si="0"/>
        <v>4264</v>
      </c>
      <c r="C26" s="38">
        <f t="shared" si="1"/>
        <v>3553</v>
      </c>
      <c r="D26" s="38">
        <f t="shared" si="2"/>
        <v>711</v>
      </c>
      <c r="E26" s="38">
        <f t="shared" si="3"/>
        <v>2844</v>
      </c>
      <c r="F26" s="38">
        <f t="shared" si="4"/>
        <v>2133</v>
      </c>
      <c r="G26" s="39">
        <v>32350</v>
      </c>
      <c r="H26" s="38">
        <f t="shared" si="5"/>
        <v>11630</v>
      </c>
      <c r="I26" s="38">
        <f t="shared" si="6"/>
        <v>9692</v>
      </c>
      <c r="J26" s="38">
        <f t="shared" si="7"/>
        <v>1938</v>
      </c>
      <c r="K26" s="38">
        <f t="shared" si="8"/>
        <v>7752</v>
      </c>
      <c r="L26" s="37">
        <f t="shared" si="9"/>
        <v>5814</v>
      </c>
    </row>
    <row r="27" spans="1:12" ht="20.25">
      <c r="A27" s="39">
        <v>12190</v>
      </c>
      <c r="B27" s="38">
        <f t="shared" si="0"/>
        <v>4383</v>
      </c>
      <c r="C27" s="38">
        <f t="shared" si="1"/>
        <v>3652</v>
      </c>
      <c r="D27" s="38">
        <f t="shared" si="2"/>
        <v>731</v>
      </c>
      <c r="E27" s="38">
        <f t="shared" si="3"/>
        <v>2924</v>
      </c>
      <c r="F27" s="38">
        <f t="shared" si="4"/>
        <v>2193</v>
      </c>
      <c r="G27" s="39">
        <v>33200</v>
      </c>
      <c r="H27" s="38">
        <f t="shared" si="5"/>
        <v>11936</v>
      </c>
      <c r="I27" s="38">
        <f t="shared" si="6"/>
        <v>9947</v>
      </c>
      <c r="J27" s="38">
        <f t="shared" si="7"/>
        <v>1989</v>
      </c>
      <c r="K27" s="38">
        <f t="shared" si="8"/>
        <v>7956</v>
      </c>
      <c r="L27" s="37">
        <f t="shared" si="9"/>
        <v>5967</v>
      </c>
    </row>
    <row r="28" spans="1:12" ht="20.25">
      <c r="A28" s="39">
        <v>12550</v>
      </c>
      <c r="B28" s="38">
        <f t="shared" si="0"/>
        <v>4512</v>
      </c>
      <c r="C28" s="38">
        <f t="shared" si="1"/>
        <v>3760</v>
      </c>
      <c r="D28" s="38">
        <f t="shared" si="2"/>
        <v>752</v>
      </c>
      <c r="E28" s="38">
        <f t="shared" si="3"/>
        <v>3008</v>
      </c>
      <c r="F28" s="38">
        <f t="shared" si="4"/>
        <v>2256</v>
      </c>
      <c r="G28" s="39">
        <v>34050</v>
      </c>
      <c r="H28" s="38">
        <f t="shared" si="5"/>
        <v>12242</v>
      </c>
      <c r="I28" s="38">
        <f t="shared" si="6"/>
        <v>10201</v>
      </c>
      <c r="J28" s="38">
        <f t="shared" si="7"/>
        <v>2041</v>
      </c>
      <c r="K28" s="38">
        <f t="shared" si="8"/>
        <v>8164</v>
      </c>
      <c r="L28" s="37">
        <f t="shared" si="9"/>
        <v>6123</v>
      </c>
    </row>
    <row r="29" spans="1:12" ht="20.25">
      <c r="A29" s="39">
        <v>12910</v>
      </c>
      <c r="B29" s="38">
        <f t="shared" si="0"/>
        <v>4641</v>
      </c>
      <c r="C29" s="38">
        <f t="shared" si="1"/>
        <v>3868</v>
      </c>
      <c r="D29" s="38">
        <f t="shared" si="2"/>
        <v>773</v>
      </c>
      <c r="E29" s="38">
        <f t="shared" si="3"/>
        <v>3092</v>
      </c>
      <c r="F29" s="38">
        <f t="shared" si="4"/>
        <v>2319</v>
      </c>
      <c r="G29" s="39">
        <v>34900</v>
      </c>
      <c r="H29" s="38">
        <f t="shared" si="5"/>
        <v>12547</v>
      </c>
      <c r="I29" s="38">
        <f t="shared" si="6"/>
        <v>10456</v>
      </c>
      <c r="J29" s="38">
        <f t="shared" si="7"/>
        <v>2091</v>
      </c>
      <c r="K29" s="38">
        <f t="shared" si="8"/>
        <v>8364</v>
      </c>
      <c r="L29" s="37">
        <f t="shared" si="9"/>
        <v>6273</v>
      </c>
    </row>
    <row r="30" spans="1:12" ht="20.25">
      <c r="A30" s="39">
        <v>13270</v>
      </c>
      <c r="B30" s="38">
        <f t="shared" si="0"/>
        <v>4771</v>
      </c>
      <c r="C30" s="38">
        <f t="shared" si="1"/>
        <v>3976</v>
      </c>
      <c r="D30" s="38">
        <f t="shared" si="2"/>
        <v>795</v>
      </c>
      <c r="E30" s="38">
        <f t="shared" si="3"/>
        <v>3180</v>
      </c>
      <c r="F30" s="38">
        <f t="shared" si="4"/>
        <v>2385</v>
      </c>
      <c r="G30" s="39">
        <v>35800</v>
      </c>
      <c r="H30" s="38">
        <f t="shared" si="5"/>
        <v>12871</v>
      </c>
      <c r="I30" s="38">
        <f t="shared" si="6"/>
        <v>10726</v>
      </c>
      <c r="J30" s="38">
        <f t="shared" si="7"/>
        <v>2145</v>
      </c>
      <c r="K30" s="38">
        <f t="shared" si="8"/>
        <v>8580</v>
      </c>
      <c r="L30" s="37">
        <f t="shared" si="9"/>
        <v>6435</v>
      </c>
    </row>
    <row r="31" spans="1:12" ht="20.25">
      <c r="A31" s="39">
        <v>13660</v>
      </c>
      <c r="B31" s="38">
        <f t="shared" si="0"/>
        <v>4911</v>
      </c>
      <c r="C31" s="38">
        <f t="shared" si="1"/>
        <v>4093</v>
      </c>
      <c r="D31" s="38">
        <f t="shared" si="2"/>
        <v>818</v>
      </c>
      <c r="E31" s="38">
        <f t="shared" si="3"/>
        <v>3272</v>
      </c>
      <c r="F31" s="38">
        <f t="shared" si="4"/>
        <v>2454</v>
      </c>
      <c r="G31" s="39">
        <v>36700</v>
      </c>
      <c r="H31" s="38">
        <f t="shared" si="5"/>
        <v>13194</v>
      </c>
      <c r="I31" s="38">
        <f t="shared" si="6"/>
        <v>10995</v>
      </c>
      <c r="J31" s="38">
        <f t="shared" si="7"/>
        <v>2199</v>
      </c>
      <c r="K31" s="38">
        <f t="shared" si="8"/>
        <v>8796</v>
      </c>
      <c r="L31" s="37">
        <f t="shared" si="9"/>
        <v>6597</v>
      </c>
    </row>
    <row r="32" spans="1:12" ht="20.25">
      <c r="A32" s="39">
        <v>14050</v>
      </c>
      <c r="B32" s="38">
        <f t="shared" si="0"/>
        <v>5051</v>
      </c>
      <c r="C32" s="38">
        <f t="shared" si="1"/>
        <v>4209</v>
      </c>
      <c r="D32" s="38">
        <f t="shared" si="2"/>
        <v>842</v>
      </c>
      <c r="E32" s="38">
        <f t="shared" si="3"/>
        <v>3368</v>
      </c>
      <c r="F32" s="38">
        <f t="shared" si="4"/>
        <v>2526</v>
      </c>
      <c r="G32" s="39">
        <v>37600</v>
      </c>
      <c r="H32" s="38">
        <f t="shared" si="5"/>
        <v>13518</v>
      </c>
      <c r="I32" s="38">
        <f t="shared" si="6"/>
        <v>11265</v>
      </c>
      <c r="J32" s="38">
        <f t="shared" si="7"/>
        <v>2253</v>
      </c>
      <c r="K32" s="38">
        <f t="shared" si="8"/>
        <v>9012</v>
      </c>
      <c r="L32" s="37">
        <f t="shared" si="9"/>
        <v>6759</v>
      </c>
    </row>
    <row r="33" spans="1:12" ht="20.25">
      <c r="A33" s="39">
        <v>14440</v>
      </c>
      <c r="B33" s="38">
        <f t="shared" si="0"/>
        <v>5191</v>
      </c>
      <c r="C33" s="38">
        <f t="shared" si="1"/>
        <v>4326</v>
      </c>
      <c r="D33" s="38">
        <f t="shared" si="2"/>
        <v>865</v>
      </c>
      <c r="E33" s="38">
        <f t="shared" si="3"/>
        <v>3460</v>
      </c>
      <c r="F33" s="38">
        <f t="shared" si="4"/>
        <v>2595</v>
      </c>
      <c r="G33" s="39">
        <v>38570</v>
      </c>
      <c r="H33" s="38">
        <f t="shared" si="5"/>
        <v>13867</v>
      </c>
      <c r="I33" s="38">
        <f t="shared" si="6"/>
        <v>11556</v>
      </c>
      <c r="J33" s="38">
        <f t="shared" si="7"/>
        <v>2311</v>
      </c>
      <c r="K33" s="38">
        <f t="shared" si="8"/>
        <v>9244</v>
      </c>
      <c r="L33" s="37">
        <f t="shared" si="9"/>
        <v>6933</v>
      </c>
    </row>
    <row r="34" spans="1:12" ht="20.25">
      <c r="A34" s="39">
        <v>14860</v>
      </c>
      <c r="B34" s="38">
        <f t="shared" si="0"/>
        <v>5342</v>
      </c>
      <c r="C34" s="38">
        <f t="shared" si="1"/>
        <v>4452</v>
      </c>
      <c r="D34" s="38">
        <f t="shared" si="2"/>
        <v>890</v>
      </c>
      <c r="E34" s="38">
        <f t="shared" si="3"/>
        <v>3560</v>
      </c>
      <c r="F34" s="38">
        <f t="shared" si="4"/>
        <v>2670</v>
      </c>
      <c r="G34" s="39">
        <v>39540</v>
      </c>
      <c r="H34" s="38">
        <f t="shared" si="5"/>
        <v>14215</v>
      </c>
      <c r="I34" s="38">
        <f t="shared" si="6"/>
        <v>11846</v>
      </c>
      <c r="J34" s="38">
        <f t="shared" si="7"/>
        <v>2369</v>
      </c>
      <c r="K34" s="38">
        <f t="shared" si="8"/>
        <v>9476</v>
      </c>
      <c r="L34" s="37">
        <f t="shared" si="9"/>
        <v>7107</v>
      </c>
    </row>
    <row r="35" spans="1:12" ht="20.25">
      <c r="A35" s="39">
        <v>15280</v>
      </c>
      <c r="B35" s="38">
        <f t="shared" si="0"/>
        <v>5493</v>
      </c>
      <c r="C35" s="38">
        <f t="shared" si="1"/>
        <v>4578</v>
      </c>
      <c r="D35" s="38">
        <f t="shared" si="2"/>
        <v>915</v>
      </c>
      <c r="E35" s="38">
        <f t="shared" si="3"/>
        <v>3660</v>
      </c>
      <c r="F35" s="38">
        <f t="shared" si="4"/>
        <v>2745</v>
      </c>
      <c r="G35" s="39">
        <v>40510</v>
      </c>
      <c r="H35" s="38">
        <f t="shared" si="5"/>
        <v>14564</v>
      </c>
      <c r="I35" s="38">
        <f t="shared" si="6"/>
        <v>12137</v>
      </c>
      <c r="J35" s="38">
        <f t="shared" si="7"/>
        <v>2427</v>
      </c>
      <c r="K35" s="38">
        <f t="shared" si="8"/>
        <v>9708</v>
      </c>
      <c r="L35" s="37">
        <f t="shared" si="9"/>
        <v>7281</v>
      </c>
    </row>
    <row r="36" spans="1:12" ht="20.25">
      <c r="A36" s="39">
        <v>15700</v>
      </c>
      <c r="B36" s="38">
        <f t="shared" si="0"/>
        <v>5644</v>
      </c>
      <c r="C36" s="38">
        <f t="shared" si="1"/>
        <v>4704</v>
      </c>
      <c r="D36" s="38">
        <f t="shared" si="2"/>
        <v>940</v>
      </c>
      <c r="E36" s="38">
        <f t="shared" si="3"/>
        <v>3760</v>
      </c>
      <c r="F36" s="38">
        <f t="shared" si="4"/>
        <v>2820</v>
      </c>
      <c r="G36" s="39">
        <v>41550</v>
      </c>
      <c r="H36" s="38">
        <f t="shared" si="5"/>
        <v>14938</v>
      </c>
      <c r="I36" s="38">
        <f t="shared" si="6"/>
        <v>12448</v>
      </c>
      <c r="J36" s="38">
        <f t="shared" si="7"/>
        <v>2490</v>
      </c>
      <c r="K36" s="38">
        <f t="shared" si="8"/>
        <v>9960</v>
      </c>
      <c r="L36" s="37">
        <f t="shared" si="9"/>
        <v>7470</v>
      </c>
    </row>
    <row r="37" spans="1:12" ht="20.25">
      <c r="A37" s="39">
        <v>16150</v>
      </c>
      <c r="B37" s="38">
        <f t="shared" si="0"/>
        <v>5806</v>
      </c>
      <c r="C37" s="38">
        <f t="shared" si="1"/>
        <v>4839</v>
      </c>
      <c r="D37" s="38">
        <f t="shared" si="2"/>
        <v>967</v>
      </c>
      <c r="E37" s="38">
        <f t="shared" si="3"/>
        <v>3868</v>
      </c>
      <c r="F37" s="38">
        <f t="shared" si="4"/>
        <v>2901</v>
      </c>
      <c r="G37" s="39">
        <v>42590</v>
      </c>
      <c r="H37" s="38">
        <f t="shared" si="5"/>
        <v>15312</v>
      </c>
      <c r="I37" s="38">
        <f t="shared" si="6"/>
        <v>12760</v>
      </c>
      <c r="J37" s="38">
        <f t="shared" si="7"/>
        <v>2552</v>
      </c>
      <c r="K37" s="38">
        <f t="shared" si="8"/>
        <v>10208</v>
      </c>
      <c r="L37" s="37">
        <f t="shared" si="9"/>
        <v>7656</v>
      </c>
    </row>
    <row r="38" spans="1:12" ht="20.25">
      <c r="A38" s="39">
        <v>16600</v>
      </c>
      <c r="B38" s="38">
        <f t="shared" si="0"/>
        <v>5968</v>
      </c>
      <c r="C38" s="38">
        <f t="shared" si="1"/>
        <v>4973</v>
      </c>
      <c r="D38" s="38">
        <f t="shared" si="2"/>
        <v>995</v>
      </c>
      <c r="E38" s="38">
        <f t="shared" si="3"/>
        <v>3980</v>
      </c>
      <c r="F38" s="38">
        <f t="shared" si="4"/>
        <v>2985</v>
      </c>
      <c r="G38" s="39">
        <v>43630</v>
      </c>
      <c r="H38" s="38">
        <f t="shared" si="5"/>
        <v>15686</v>
      </c>
      <c r="I38" s="38">
        <f t="shared" si="6"/>
        <v>13072</v>
      </c>
      <c r="J38" s="38">
        <f t="shared" si="7"/>
        <v>2614</v>
      </c>
      <c r="K38" s="38">
        <f t="shared" si="8"/>
        <v>10456</v>
      </c>
      <c r="L38" s="37">
        <f t="shared" si="9"/>
        <v>7842</v>
      </c>
    </row>
    <row r="39" spans="1:12" ht="20.25">
      <c r="A39" s="39">
        <v>17050</v>
      </c>
      <c r="B39" s="38">
        <f t="shared" si="0"/>
        <v>6130</v>
      </c>
      <c r="C39" s="38">
        <f t="shared" si="1"/>
        <v>5108</v>
      </c>
      <c r="D39" s="38">
        <f t="shared" si="2"/>
        <v>1022</v>
      </c>
      <c r="E39" s="38">
        <f t="shared" si="3"/>
        <v>4088</v>
      </c>
      <c r="F39" s="38">
        <f t="shared" si="4"/>
        <v>3066</v>
      </c>
      <c r="G39" s="39">
        <v>44740</v>
      </c>
      <c r="H39" s="38">
        <f t="shared" si="5"/>
        <v>16085</v>
      </c>
      <c r="I39" s="38">
        <f t="shared" si="6"/>
        <v>13404</v>
      </c>
      <c r="J39" s="38">
        <f t="shared" si="7"/>
        <v>2681</v>
      </c>
      <c r="K39" s="38">
        <f t="shared" si="8"/>
        <v>10724</v>
      </c>
      <c r="L39" s="37">
        <f t="shared" si="9"/>
        <v>8043</v>
      </c>
    </row>
    <row r="40" spans="1:12" ht="20.25">
      <c r="A40" s="39">
        <v>17540</v>
      </c>
      <c r="B40" s="38">
        <f t="shared" si="0"/>
        <v>6306</v>
      </c>
      <c r="C40" s="38">
        <f t="shared" si="1"/>
        <v>5255</v>
      </c>
      <c r="D40" s="38">
        <f t="shared" si="2"/>
        <v>1051</v>
      </c>
      <c r="E40" s="38">
        <f t="shared" si="3"/>
        <v>4204</v>
      </c>
      <c r="F40" s="38">
        <f t="shared" si="4"/>
        <v>3153</v>
      </c>
      <c r="G40" s="39">
        <v>45850</v>
      </c>
      <c r="H40" s="38">
        <f t="shared" si="5"/>
        <v>16484</v>
      </c>
      <c r="I40" s="38">
        <f t="shared" si="6"/>
        <v>13737</v>
      </c>
      <c r="J40" s="38">
        <f t="shared" si="7"/>
        <v>2747</v>
      </c>
      <c r="K40" s="38">
        <f t="shared" si="8"/>
        <v>10988</v>
      </c>
      <c r="L40" s="37">
        <f t="shared" si="9"/>
        <v>8241</v>
      </c>
    </row>
    <row r="41" spans="1:12" ht="20.25">
      <c r="A41" s="39">
        <v>18030</v>
      </c>
      <c r="B41" s="38">
        <f t="shared" si="0"/>
        <v>6482</v>
      </c>
      <c r="C41" s="38">
        <f t="shared" si="1"/>
        <v>5402</v>
      </c>
      <c r="D41" s="38">
        <f t="shared" si="2"/>
        <v>1080</v>
      </c>
      <c r="E41" s="38">
        <f t="shared" si="3"/>
        <v>4320</v>
      </c>
      <c r="F41" s="38">
        <f t="shared" si="4"/>
        <v>3240</v>
      </c>
      <c r="G41" s="39">
        <v>46960</v>
      </c>
      <c r="H41" s="38">
        <f t="shared" si="5"/>
        <v>16883</v>
      </c>
      <c r="I41" s="38">
        <f t="shared" si="6"/>
        <v>14069</v>
      </c>
      <c r="J41" s="38">
        <f t="shared" si="7"/>
        <v>2814</v>
      </c>
      <c r="K41" s="38">
        <f t="shared" si="8"/>
        <v>11256</v>
      </c>
      <c r="L41" s="37">
        <f t="shared" si="9"/>
        <v>8442</v>
      </c>
    </row>
    <row r="42" spans="1:12" ht="20.25">
      <c r="A42" s="39">
        <v>18520</v>
      </c>
      <c r="B42" s="38">
        <f t="shared" si="0"/>
        <v>6658</v>
      </c>
      <c r="C42" s="38">
        <f t="shared" si="1"/>
        <v>5549</v>
      </c>
      <c r="D42" s="38">
        <f t="shared" si="2"/>
        <v>1109</v>
      </c>
      <c r="E42" s="38">
        <f t="shared" si="3"/>
        <v>4436</v>
      </c>
      <c r="F42" s="38">
        <f t="shared" si="4"/>
        <v>3327</v>
      </c>
      <c r="G42" s="39">
        <v>48160</v>
      </c>
      <c r="H42" s="38">
        <f t="shared" si="5"/>
        <v>17314</v>
      </c>
      <c r="I42" s="38">
        <f t="shared" si="6"/>
        <v>14429</v>
      </c>
      <c r="J42" s="38">
        <f t="shared" si="7"/>
        <v>2885</v>
      </c>
      <c r="K42" s="38">
        <f t="shared" si="8"/>
        <v>11540</v>
      </c>
      <c r="L42" s="37">
        <f t="shared" si="9"/>
        <v>8655</v>
      </c>
    </row>
    <row r="43" spans="1:12" ht="20.25">
      <c r="A43" s="39">
        <v>19050</v>
      </c>
      <c r="B43" s="38">
        <f t="shared" si="0"/>
        <v>6849</v>
      </c>
      <c r="C43" s="38">
        <f t="shared" si="1"/>
        <v>5707</v>
      </c>
      <c r="D43" s="38">
        <f t="shared" si="2"/>
        <v>1142</v>
      </c>
      <c r="E43" s="38">
        <f t="shared" si="3"/>
        <v>4568</v>
      </c>
      <c r="F43" s="38">
        <f t="shared" si="4"/>
        <v>3426</v>
      </c>
      <c r="G43" s="39">
        <v>49360</v>
      </c>
      <c r="H43" s="38">
        <f t="shared" si="5"/>
        <v>17746</v>
      </c>
      <c r="I43" s="38">
        <f t="shared" si="6"/>
        <v>14788</v>
      </c>
      <c r="J43" s="38">
        <f t="shared" si="7"/>
        <v>2958</v>
      </c>
      <c r="K43" s="38">
        <f t="shared" si="8"/>
        <v>11832</v>
      </c>
      <c r="L43" s="37">
        <f t="shared" si="9"/>
        <v>8874</v>
      </c>
    </row>
    <row r="44" spans="1:12" ht="20.25">
      <c r="A44" s="39">
        <v>19580</v>
      </c>
      <c r="B44" s="38">
        <f t="shared" si="0"/>
        <v>7039</v>
      </c>
      <c r="C44" s="38">
        <f t="shared" si="1"/>
        <v>5866</v>
      </c>
      <c r="D44" s="38">
        <f t="shared" si="2"/>
        <v>1173</v>
      </c>
      <c r="E44" s="38">
        <f t="shared" si="3"/>
        <v>4692</v>
      </c>
      <c r="F44" s="38">
        <f t="shared" si="4"/>
        <v>3519</v>
      </c>
      <c r="G44" s="39">
        <v>50560</v>
      </c>
      <c r="H44" s="38">
        <f t="shared" si="5"/>
        <v>18177</v>
      </c>
      <c r="I44" s="38">
        <f t="shared" si="6"/>
        <v>15148</v>
      </c>
      <c r="J44" s="38">
        <f t="shared" si="7"/>
        <v>3029</v>
      </c>
      <c r="K44" s="38">
        <f t="shared" si="8"/>
        <v>12116</v>
      </c>
      <c r="L44" s="37">
        <f t="shared" si="9"/>
        <v>9087</v>
      </c>
    </row>
  </sheetData>
  <sheetProtection/>
  <mergeCells count="6">
    <mergeCell ref="A1:L1"/>
    <mergeCell ref="A2:L2"/>
    <mergeCell ref="A3:L3"/>
    <mergeCell ref="A4:L4"/>
    <mergeCell ref="A5:L5"/>
    <mergeCell ref="A6:L6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9">
      <selection activeCell="A45" sqref="A45:J45"/>
    </sheetView>
  </sheetViews>
  <sheetFormatPr defaultColWidth="9.140625" defaultRowHeight="15"/>
  <sheetData>
    <row r="1" spans="1:10" s="48" customFormat="1" ht="26.25" thickBot="1" thickTop="1">
      <c r="A1" s="78" t="s">
        <v>59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4" thickBot="1">
      <c r="A2" s="63" t="s">
        <v>58</v>
      </c>
      <c r="B2" s="64"/>
      <c r="C2" s="64"/>
      <c r="D2" s="64"/>
      <c r="E2" s="64"/>
      <c r="F2" s="64"/>
      <c r="G2" s="64"/>
      <c r="H2" s="64"/>
      <c r="I2" s="64"/>
      <c r="J2" s="65"/>
    </row>
    <row r="3" spans="1:10" ht="27.75" thickBot="1">
      <c r="A3" s="66" t="s">
        <v>51</v>
      </c>
      <c r="B3" s="67"/>
      <c r="C3" s="67"/>
      <c r="D3" s="67"/>
      <c r="E3" s="67"/>
      <c r="F3" s="67"/>
      <c r="G3" s="67"/>
      <c r="H3" s="67"/>
      <c r="I3" s="67"/>
      <c r="J3" s="68"/>
    </row>
    <row r="4" spans="1:10" ht="19.5" thickBot="1">
      <c r="A4" s="69" t="s">
        <v>52</v>
      </c>
      <c r="B4" s="70"/>
      <c r="C4" s="70"/>
      <c r="D4" s="70"/>
      <c r="E4" s="70"/>
      <c r="F4" s="70"/>
      <c r="G4" s="70"/>
      <c r="H4" s="70"/>
      <c r="I4" s="70"/>
      <c r="J4" s="71"/>
    </row>
    <row r="5" spans="1:10" ht="15.75" thickBot="1">
      <c r="A5" s="72" t="s">
        <v>53</v>
      </c>
      <c r="B5" s="73"/>
      <c r="C5" s="73"/>
      <c r="D5" s="73"/>
      <c r="E5" s="73"/>
      <c r="F5" s="73"/>
      <c r="G5" s="73"/>
      <c r="H5" s="73"/>
      <c r="I5" s="73"/>
      <c r="J5" s="74"/>
    </row>
    <row r="6" spans="1:10" ht="21" thickBot="1">
      <c r="A6" s="75" t="s">
        <v>45</v>
      </c>
      <c r="B6" s="76"/>
      <c r="C6" s="76"/>
      <c r="D6" s="76"/>
      <c r="E6" s="76"/>
      <c r="F6" s="76"/>
      <c r="G6" s="76"/>
      <c r="H6" s="76"/>
      <c r="I6" s="76"/>
      <c r="J6" s="77"/>
    </row>
    <row r="7" spans="1:10" ht="37.5" thickBot="1">
      <c r="A7" s="42" t="s">
        <v>2</v>
      </c>
      <c r="B7" s="43" t="s">
        <v>54</v>
      </c>
      <c r="C7" s="43" t="s">
        <v>55</v>
      </c>
      <c r="D7" s="43" t="s">
        <v>56</v>
      </c>
      <c r="E7" s="43" t="s">
        <v>57</v>
      </c>
      <c r="F7" s="43" t="s">
        <v>2</v>
      </c>
      <c r="G7" s="43" t="s">
        <v>54</v>
      </c>
      <c r="H7" s="43" t="s">
        <v>55</v>
      </c>
      <c r="I7" s="43" t="s">
        <v>56</v>
      </c>
      <c r="J7" s="43" t="s">
        <v>57</v>
      </c>
    </row>
    <row r="8" spans="1:10" ht="15.75" thickBot="1">
      <c r="A8" s="44">
        <v>7100</v>
      </c>
      <c r="B8" s="45">
        <v>2978</v>
      </c>
      <c r="C8" s="45">
        <v>2553</v>
      </c>
      <c r="D8" s="45">
        <v>425</v>
      </c>
      <c r="E8" s="45">
        <v>1700</v>
      </c>
      <c r="F8" s="46">
        <v>20110</v>
      </c>
      <c r="G8" s="45">
        <v>8435</v>
      </c>
      <c r="H8" s="45">
        <v>7230</v>
      </c>
      <c r="I8" s="45">
        <v>1205</v>
      </c>
      <c r="J8" s="47">
        <v>4820</v>
      </c>
    </row>
    <row r="9" spans="1:10" ht="15.75" thickBot="1">
      <c r="A9" s="44">
        <v>7300</v>
      </c>
      <c r="B9" s="45">
        <v>3062</v>
      </c>
      <c r="C9" s="45">
        <v>2624</v>
      </c>
      <c r="D9" s="45">
        <v>438</v>
      </c>
      <c r="E9" s="45">
        <v>1752</v>
      </c>
      <c r="F9" s="46">
        <v>20680</v>
      </c>
      <c r="G9" s="45">
        <v>8674</v>
      </c>
      <c r="H9" s="45">
        <v>7435</v>
      </c>
      <c r="I9" s="45">
        <v>1239</v>
      </c>
      <c r="J9" s="47">
        <v>4956</v>
      </c>
    </row>
    <row r="10" spans="1:10" ht="15.75" thickBot="1">
      <c r="A10" s="44">
        <v>7520</v>
      </c>
      <c r="B10" s="45">
        <v>3154</v>
      </c>
      <c r="C10" s="45">
        <v>2704</v>
      </c>
      <c r="D10" s="45">
        <v>450</v>
      </c>
      <c r="E10" s="45">
        <v>1800</v>
      </c>
      <c r="F10" s="46">
        <v>21250</v>
      </c>
      <c r="G10" s="45">
        <v>8913</v>
      </c>
      <c r="H10" s="45">
        <v>7640</v>
      </c>
      <c r="I10" s="45">
        <v>1273</v>
      </c>
      <c r="J10" s="47">
        <v>5092</v>
      </c>
    </row>
    <row r="11" spans="1:10" ht="15.75" thickBot="1">
      <c r="A11" s="44">
        <v>7740</v>
      </c>
      <c r="B11" s="45">
        <v>3246</v>
      </c>
      <c r="C11" s="45">
        <v>2783</v>
      </c>
      <c r="D11" s="45">
        <v>463</v>
      </c>
      <c r="E11" s="45">
        <v>1852</v>
      </c>
      <c r="F11" s="46">
        <v>21820</v>
      </c>
      <c r="G11" s="45">
        <v>9152</v>
      </c>
      <c r="H11" s="45">
        <v>7845</v>
      </c>
      <c r="I11" s="45">
        <v>1307</v>
      </c>
      <c r="J11" s="47">
        <v>5228</v>
      </c>
    </row>
    <row r="12" spans="1:10" ht="15.75" thickBot="1">
      <c r="A12" s="44">
        <v>7960</v>
      </c>
      <c r="B12" s="45">
        <v>3339</v>
      </c>
      <c r="C12" s="45">
        <v>2862</v>
      </c>
      <c r="D12" s="45">
        <v>477</v>
      </c>
      <c r="E12" s="45">
        <v>1908</v>
      </c>
      <c r="F12" s="46">
        <v>22430</v>
      </c>
      <c r="G12" s="45">
        <v>9408</v>
      </c>
      <c r="H12" s="45">
        <v>8064</v>
      </c>
      <c r="I12" s="45">
        <v>1344</v>
      </c>
      <c r="J12" s="47">
        <v>5376</v>
      </c>
    </row>
    <row r="13" spans="1:10" ht="15.75" thickBot="1">
      <c r="A13" s="44">
        <v>8200</v>
      </c>
      <c r="B13" s="45">
        <v>3439</v>
      </c>
      <c r="C13" s="45">
        <v>2948</v>
      </c>
      <c r="D13" s="45">
        <v>491</v>
      </c>
      <c r="E13" s="45">
        <v>1964</v>
      </c>
      <c r="F13" s="46">
        <v>23040</v>
      </c>
      <c r="G13" s="45">
        <v>9664</v>
      </c>
      <c r="H13" s="45">
        <v>8283</v>
      </c>
      <c r="I13" s="45">
        <v>1381</v>
      </c>
      <c r="J13" s="47">
        <v>5524</v>
      </c>
    </row>
    <row r="14" spans="1:10" ht="15.75" thickBot="1">
      <c r="A14" s="44">
        <v>8440</v>
      </c>
      <c r="B14" s="45">
        <v>3540</v>
      </c>
      <c r="C14" s="45">
        <v>3034</v>
      </c>
      <c r="D14" s="45">
        <v>506</v>
      </c>
      <c r="E14" s="45">
        <v>2024</v>
      </c>
      <c r="F14" s="46">
        <v>23650</v>
      </c>
      <c r="G14" s="45">
        <v>9920</v>
      </c>
      <c r="H14" s="45">
        <v>8503</v>
      </c>
      <c r="I14" s="45">
        <v>1417</v>
      </c>
      <c r="J14" s="47">
        <v>5668</v>
      </c>
    </row>
    <row r="15" spans="1:10" ht="15.75" thickBot="1">
      <c r="A15" s="44">
        <v>8680</v>
      </c>
      <c r="B15" s="45">
        <v>3641</v>
      </c>
      <c r="C15" s="45">
        <v>3121</v>
      </c>
      <c r="D15" s="45">
        <v>520</v>
      </c>
      <c r="E15" s="45">
        <v>2080</v>
      </c>
      <c r="F15" s="46">
        <v>24300</v>
      </c>
      <c r="G15" s="45">
        <v>10192</v>
      </c>
      <c r="H15" s="45">
        <v>8736</v>
      </c>
      <c r="I15" s="45">
        <v>1456</v>
      </c>
      <c r="J15" s="47">
        <v>5824</v>
      </c>
    </row>
    <row r="16" spans="1:10" ht="15.75" thickBot="1">
      <c r="A16" s="44">
        <v>8940</v>
      </c>
      <c r="B16" s="45">
        <v>3750</v>
      </c>
      <c r="C16" s="45">
        <v>3214</v>
      </c>
      <c r="D16" s="45">
        <v>536</v>
      </c>
      <c r="E16" s="45">
        <v>2144</v>
      </c>
      <c r="F16" s="46">
        <v>24950</v>
      </c>
      <c r="G16" s="45">
        <v>10465</v>
      </c>
      <c r="H16" s="45">
        <v>8970</v>
      </c>
      <c r="I16" s="45">
        <v>1495</v>
      </c>
      <c r="J16" s="47">
        <v>5980</v>
      </c>
    </row>
    <row r="17" spans="1:10" ht="15.75" thickBot="1">
      <c r="A17" s="44">
        <v>9200</v>
      </c>
      <c r="B17" s="45">
        <v>3859</v>
      </c>
      <c r="C17" s="45">
        <v>3308</v>
      </c>
      <c r="D17" s="45">
        <v>551</v>
      </c>
      <c r="E17" s="45">
        <v>2204</v>
      </c>
      <c r="F17" s="46">
        <v>25600</v>
      </c>
      <c r="G17" s="45">
        <v>10738</v>
      </c>
      <c r="H17" s="45">
        <v>9204</v>
      </c>
      <c r="I17" s="45">
        <v>1534</v>
      </c>
      <c r="J17" s="47">
        <v>6136</v>
      </c>
    </row>
    <row r="18" spans="1:10" ht="15.75" thickBot="1">
      <c r="A18" s="44">
        <v>9460</v>
      </c>
      <c r="B18" s="45">
        <v>3968</v>
      </c>
      <c r="C18" s="45">
        <v>3401</v>
      </c>
      <c r="D18" s="45">
        <v>567</v>
      </c>
      <c r="E18" s="45">
        <v>2268</v>
      </c>
      <c r="F18" s="46">
        <v>26300</v>
      </c>
      <c r="G18" s="45">
        <v>11031</v>
      </c>
      <c r="H18" s="45">
        <v>9455</v>
      </c>
      <c r="I18" s="45">
        <v>1576</v>
      </c>
      <c r="J18" s="47">
        <v>6304</v>
      </c>
    </row>
    <row r="19" spans="1:10" ht="15.75" thickBot="1">
      <c r="A19" s="44">
        <v>9740</v>
      </c>
      <c r="B19" s="45">
        <v>4085</v>
      </c>
      <c r="C19" s="45">
        <v>3502</v>
      </c>
      <c r="D19" s="45">
        <v>583</v>
      </c>
      <c r="E19" s="45">
        <v>2332</v>
      </c>
      <c r="F19" s="46">
        <v>27000</v>
      </c>
      <c r="G19" s="45">
        <v>11325</v>
      </c>
      <c r="H19" s="45">
        <v>9707</v>
      </c>
      <c r="I19" s="45">
        <v>1618</v>
      </c>
      <c r="J19" s="47">
        <v>6472</v>
      </c>
    </row>
    <row r="20" spans="1:10" ht="15.75" thickBot="1">
      <c r="A20" s="44">
        <v>10020</v>
      </c>
      <c r="B20" s="45">
        <v>4203</v>
      </c>
      <c r="C20" s="45">
        <v>3602</v>
      </c>
      <c r="D20" s="45">
        <v>601</v>
      </c>
      <c r="E20" s="45">
        <v>2404</v>
      </c>
      <c r="F20" s="46">
        <v>27700</v>
      </c>
      <c r="G20" s="45">
        <v>11618</v>
      </c>
      <c r="H20" s="45">
        <v>9959</v>
      </c>
      <c r="I20" s="45">
        <v>1659</v>
      </c>
      <c r="J20" s="47">
        <v>6636</v>
      </c>
    </row>
    <row r="21" spans="1:10" ht="15.75" thickBot="1">
      <c r="A21" s="44">
        <v>10300</v>
      </c>
      <c r="B21" s="45">
        <v>4320</v>
      </c>
      <c r="C21" s="45">
        <v>3703</v>
      </c>
      <c r="D21" s="45">
        <v>617</v>
      </c>
      <c r="E21" s="45">
        <v>2468</v>
      </c>
      <c r="F21" s="46">
        <v>28450</v>
      </c>
      <c r="G21" s="45">
        <v>11933</v>
      </c>
      <c r="H21" s="45">
        <v>10228</v>
      </c>
      <c r="I21" s="45">
        <v>1705</v>
      </c>
      <c r="J21" s="47">
        <v>6820</v>
      </c>
    </row>
    <row r="22" spans="1:10" ht="15.75" thickBot="1">
      <c r="A22" s="44">
        <v>10600</v>
      </c>
      <c r="B22" s="45">
        <v>4446</v>
      </c>
      <c r="C22" s="45">
        <v>3811</v>
      </c>
      <c r="D22" s="45">
        <v>635</v>
      </c>
      <c r="E22" s="45">
        <v>2540</v>
      </c>
      <c r="F22" s="46">
        <v>29200</v>
      </c>
      <c r="G22" s="45">
        <v>12248</v>
      </c>
      <c r="H22" s="45">
        <v>10498</v>
      </c>
      <c r="I22" s="45">
        <v>1750</v>
      </c>
      <c r="J22" s="47">
        <v>7000</v>
      </c>
    </row>
    <row r="23" spans="1:10" ht="15.75" thickBot="1">
      <c r="A23" s="44">
        <v>10900</v>
      </c>
      <c r="B23" s="45">
        <v>4572</v>
      </c>
      <c r="C23" s="45">
        <v>3919</v>
      </c>
      <c r="D23" s="45">
        <v>653</v>
      </c>
      <c r="E23" s="45">
        <v>2612</v>
      </c>
      <c r="F23" s="46">
        <v>29950</v>
      </c>
      <c r="G23" s="45">
        <v>12562</v>
      </c>
      <c r="H23" s="45">
        <v>10768</v>
      </c>
      <c r="I23" s="45">
        <v>1794</v>
      </c>
      <c r="J23" s="47">
        <v>7176</v>
      </c>
    </row>
    <row r="24" spans="1:10" ht="15.75" thickBot="1">
      <c r="A24" s="44">
        <v>11200</v>
      </c>
      <c r="B24" s="45">
        <v>4698</v>
      </c>
      <c r="C24" s="45">
        <v>4027</v>
      </c>
      <c r="D24" s="45">
        <v>671</v>
      </c>
      <c r="E24" s="45">
        <v>2684</v>
      </c>
      <c r="F24" s="46">
        <v>30750</v>
      </c>
      <c r="G24" s="45">
        <v>12898</v>
      </c>
      <c r="H24" s="45">
        <v>11055</v>
      </c>
      <c r="I24" s="45">
        <v>1843</v>
      </c>
      <c r="J24" s="47">
        <v>7372</v>
      </c>
    </row>
    <row r="25" spans="1:10" ht="15.75" thickBot="1">
      <c r="A25" s="44">
        <v>11530</v>
      </c>
      <c r="B25" s="45">
        <v>4836</v>
      </c>
      <c r="C25" s="45">
        <v>4145</v>
      </c>
      <c r="D25" s="45">
        <v>691</v>
      </c>
      <c r="E25" s="45">
        <v>2764</v>
      </c>
      <c r="F25" s="46">
        <v>31550</v>
      </c>
      <c r="G25" s="45">
        <v>13233</v>
      </c>
      <c r="H25" s="45">
        <v>11343</v>
      </c>
      <c r="I25" s="45">
        <v>1890</v>
      </c>
      <c r="J25" s="47">
        <v>7560</v>
      </c>
    </row>
    <row r="26" spans="1:10" ht="15.75" thickBot="1">
      <c r="A26" s="44">
        <v>11860</v>
      </c>
      <c r="B26" s="45">
        <v>4975</v>
      </c>
      <c r="C26" s="45">
        <v>4264</v>
      </c>
      <c r="D26" s="45">
        <v>711</v>
      </c>
      <c r="E26" s="45">
        <v>2844</v>
      </c>
      <c r="F26" s="46">
        <v>32350</v>
      </c>
      <c r="G26" s="45">
        <v>13569</v>
      </c>
      <c r="H26" s="45">
        <v>11630</v>
      </c>
      <c r="I26" s="45">
        <v>1939</v>
      </c>
      <c r="J26" s="47">
        <v>7756</v>
      </c>
    </row>
    <row r="27" spans="1:10" ht="15.75" thickBot="1">
      <c r="A27" s="44">
        <v>12190</v>
      </c>
      <c r="B27" s="45">
        <v>5113</v>
      </c>
      <c r="C27" s="45">
        <v>4383</v>
      </c>
      <c r="D27" s="45">
        <v>730</v>
      </c>
      <c r="E27" s="45">
        <v>2920</v>
      </c>
      <c r="F27" s="46">
        <v>33200</v>
      </c>
      <c r="G27" s="45">
        <v>13925</v>
      </c>
      <c r="H27" s="45">
        <v>11936</v>
      </c>
      <c r="I27" s="45">
        <v>1989</v>
      </c>
      <c r="J27" s="47">
        <v>7956</v>
      </c>
    </row>
    <row r="28" spans="1:10" ht="15.75" thickBot="1">
      <c r="A28" s="44">
        <v>12550</v>
      </c>
      <c r="B28" s="45">
        <v>5264</v>
      </c>
      <c r="C28" s="45">
        <v>4512</v>
      </c>
      <c r="D28" s="45">
        <v>752</v>
      </c>
      <c r="E28" s="45">
        <v>3008</v>
      </c>
      <c r="F28" s="46">
        <v>34050</v>
      </c>
      <c r="G28" s="45">
        <v>14282</v>
      </c>
      <c r="H28" s="45">
        <v>12242</v>
      </c>
      <c r="I28" s="45">
        <v>2040</v>
      </c>
      <c r="J28" s="47">
        <v>8160</v>
      </c>
    </row>
    <row r="29" spans="1:10" ht="15.75" thickBot="1">
      <c r="A29" s="44">
        <v>12910</v>
      </c>
      <c r="B29" s="45">
        <v>5415</v>
      </c>
      <c r="C29" s="45">
        <v>4641</v>
      </c>
      <c r="D29" s="45">
        <v>774</v>
      </c>
      <c r="E29" s="45">
        <v>3096</v>
      </c>
      <c r="F29" s="46">
        <v>34900</v>
      </c>
      <c r="G29" s="45">
        <v>14638</v>
      </c>
      <c r="H29" s="45">
        <v>12547</v>
      </c>
      <c r="I29" s="45">
        <v>2091</v>
      </c>
      <c r="J29" s="47">
        <v>8364</v>
      </c>
    </row>
    <row r="30" spans="1:10" ht="15.75" thickBot="1">
      <c r="A30" s="44">
        <v>13270</v>
      </c>
      <c r="B30" s="45">
        <v>5566</v>
      </c>
      <c r="C30" s="45">
        <v>4771</v>
      </c>
      <c r="D30" s="45">
        <v>795</v>
      </c>
      <c r="E30" s="45">
        <v>3180</v>
      </c>
      <c r="F30" s="46">
        <v>35800</v>
      </c>
      <c r="G30" s="45">
        <v>15016</v>
      </c>
      <c r="H30" s="45">
        <v>12871</v>
      </c>
      <c r="I30" s="45">
        <v>2145</v>
      </c>
      <c r="J30" s="47">
        <v>8580</v>
      </c>
    </row>
    <row r="31" spans="1:10" ht="15.75" thickBot="1">
      <c r="A31" s="44">
        <v>13660</v>
      </c>
      <c r="B31" s="45">
        <v>5730</v>
      </c>
      <c r="C31" s="45">
        <v>4911</v>
      </c>
      <c r="D31" s="45">
        <v>819</v>
      </c>
      <c r="E31" s="45">
        <v>3276</v>
      </c>
      <c r="F31" s="46">
        <v>36700</v>
      </c>
      <c r="G31" s="45">
        <v>15393</v>
      </c>
      <c r="H31" s="45">
        <v>13194</v>
      </c>
      <c r="I31" s="45">
        <v>2199</v>
      </c>
      <c r="J31" s="47">
        <v>8796</v>
      </c>
    </row>
    <row r="32" spans="1:10" ht="15.75" thickBot="1">
      <c r="A32" s="44">
        <v>14050</v>
      </c>
      <c r="B32" s="45">
        <v>5893</v>
      </c>
      <c r="C32" s="45">
        <v>5051</v>
      </c>
      <c r="D32" s="45">
        <v>842</v>
      </c>
      <c r="E32" s="45">
        <v>3368</v>
      </c>
      <c r="F32" s="46">
        <v>37600</v>
      </c>
      <c r="G32" s="45">
        <v>15771</v>
      </c>
      <c r="H32" s="45">
        <v>13518</v>
      </c>
      <c r="I32" s="45">
        <v>2253</v>
      </c>
      <c r="J32" s="47">
        <v>9012</v>
      </c>
    </row>
    <row r="33" spans="1:10" ht="15.75" thickBot="1">
      <c r="A33" s="44">
        <v>14440</v>
      </c>
      <c r="B33" s="45">
        <v>6057</v>
      </c>
      <c r="C33" s="45">
        <v>5191</v>
      </c>
      <c r="D33" s="45">
        <v>866</v>
      </c>
      <c r="E33" s="45">
        <v>3464</v>
      </c>
      <c r="F33" s="46">
        <v>38570</v>
      </c>
      <c r="G33" s="45">
        <v>16178</v>
      </c>
      <c r="H33" s="45">
        <v>13867</v>
      </c>
      <c r="I33" s="45">
        <v>2311</v>
      </c>
      <c r="J33" s="47">
        <v>9244</v>
      </c>
    </row>
    <row r="34" spans="1:10" ht="15.75" thickBot="1">
      <c r="A34" s="44">
        <v>14860</v>
      </c>
      <c r="B34" s="45">
        <v>6233</v>
      </c>
      <c r="C34" s="45">
        <v>5342</v>
      </c>
      <c r="D34" s="45">
        <v>891</v>
      </c>
      <c r="E34" s="45">
        <v>3564</v>
      </c>
      <c r="F34" s="46">
        <v>39540</v>
      </c>
      <c r="G34" s="45">
        <v>16585</v>
      </c>
      <c r="H34" s="45">
        <v>14215</v>
      </c>
      <c r="I34" s="45">
        <v>2370</v>
      </c>
      <c r="J34" s="47">
        <v>9480</v>
      </c>
    </row>
    <row r="35" spans="1:10" ht="15.75" thickBot="1">
      <c r="A35" s="44">
        <v>15280</v>
      </c>
      <c r="B35" s="45">
        <v>6409</v>
      </c>
      <c r="C35" s="45">
        <v>5493</v>
      </c>
      <c r="D35" s="45">
        <v>916</v>
      </c>
      <c r="E35" s="45">
        <v>3664</v>
      </c>
      <c r="F35" s="46">
        <v>40510</v>
      </c>
      <c r="G35" s="45">
        <v>16992</v>
      </c>
      <c r="H35" s="45">
        <v>14564</v>
      </c>
      <c r="I35" s="45">
        <v>2428</v>
      </c>
      <c r="J35" s="47">
        <v>9712</v>
      </c>
    </row>
    <row r="36" spans="1:10" ht="15.75" thickBot="1">
      <c r="A36" s="44">
        <v>15700</v>
      </c>
      <c r="B36" s="45">
        <v>6585</v>
      </c>
      <c r="C36" s="45">
        <v>5644</v>
      </c>
      <c r="D36" s="45">
        <v>941</v>
      </c>
      <c r="E36" s="45">
        <v>3764</v>
      </c>
      <c r="F36" s="46">
        <v>41550</v>
      </c>
      <c r="G36" s="45">
        <v>17428</v>
      </c>
      <c r="H36" s="45">
        <v>14938</v>
      </c>
      <c r="I36" s="45">
        <v>2490</v>
      </c>
      <c r="J36" s="47">
        <v>9960</v>
      </c>
    </row>
    <row r="37" spans="1:10" ht="15.75" thickBot="1">
      <c r="A37" s="44">
        <v>16150</v>
      </c>
      <c r="B37" s="45">
        <v>6774</v>
      </c>
      <c r="C37" s="45">
        <v>5806</v>
      </c>
      <c r="D37" s="45">
        <v>968</v>
      </c>
      <c r="E37" s="45">
        <v>3872</v>
      </c>
      <c r="F37" s="46">
        <v>42590</v>
      </c>
      <c r="G37" s="45">
        <v>17864</v>
      </c>
      <c r="H37" s="45">
        <v>15312</v>
      </c>
      <c r="I37" s="45">
        <v>2552</v>
      </c>
      <c r="J37" s="47">
        <v>10208</v>
      </c>
    </row>
    <row r="38" spans="1:10" ht="15.75" thickBot="1">
      <c r="A38" s="44">
        <v>16600</v>
      </c>
      <c r="B38" s="45">
        <v>6963</v>
      </c>
      <c r="C38" s="45">
        <v>5968</v>
      </c>
      <c r="D38" s="45">
        <v>995</v>
      </c>
      <c r="E38" s="45">
        <v>3980</v>
      </c>
      <c r="F38" s="46">
        <v>43630</v>
      </c>
      <c r="G38" s="45">
        <v>18300</v>
      </c>
      <c r="H38" s="45">
        <v>15686</v>
      </c>
      <c r="I38" s="45">
        <v>2614</v>
      </c>
      <c r="J38" s="47">
        <v>10456</v>
      </c>
    </row>
    <row r="39" spans="1:10" ht="15.75" thickBot="1">
      <c r="A39" s="44">
        <v>17050</v>
      </c>
      <c r="B39" s="45">
        <v>7151</v>
      </c>
      <c r="C39" s="45">
        <v>6130</v>
      </c>
      <c r="D39" s="45">
        <v>1021</v>
      </c>
      <c r="E39" s="45">
        <v>4084</v>
      </c>
      <c r="F39" s="46">
        <v>44740</v>
      </c>
      <c r="G39" s="45">
        <v>18766</v>
      </c>
      <c r="H39" s="45">
        <v>16085</v>
      </c>
      <c r="I39" s="45">
        <v>2681</v>
      </c>
      <c r="J39" s="47">
        <v>10724</v>
      </c>
    </row>
    <row r="40" spans="1:10" ht="15.75" thickBot="1">
      <c r="A40" s="44">
        <v>17540</v>
      </c>
      <c r="B40" s="45">
        <v>7357</v>
      </c>
      <c r="C40" s="45">
        <v>6306</v>
      </c>
      <c r="D40" s="45">
        <v>1051</v>
      </c>
      <c r="E40" s="45">
        <v>4204</v>
      </c>
      <c r="F40" s="46">
        <v>45850</v>
      </c>
      <c r="G40" s="45">
        <v>19231</v>
      </c>
      <c r="H40" s="45">
        <v>16484</v>
      </c>
      <c r="I40" s="45">
        <v>2747</v>
      </c>
      <c r="J40" s="47">
        <v>10988</v>
      </c>
    </row>
    <row r="41" spans="1:10" ht="15.75" thickBot="1">
      <c r="A41" s="44">
        <v>18030</v>
      </c>
      <c r="B41" s="45">
        <v>7563</v>
      </c>
      <c r="C41" s="45">
        <v>6482</v>
      </c>
      <c r="D41" s="45">
        <v>1081</v>
      </c>
      <c r="E41" s="45">
        <v>4324</v>
      </c>
      <c r="F41" s="46">
        <v>46960</v>
      </c>
      <c r="G41" s="45">
        <v>19697</v>
      </c>
      <c r="H41" s="45">
        <v>16883</v>
      </c>
      <c r="I41" s="45">
        <v>2814</v>
      </c>
      <c r="J41" s="47">
        <v>11256</v>
      </c>
    </row>
    <row r="42" spans="1:10" ht="15.75" thickBot="1">
      <c r="A42" s="44">
        <v>18520</v>
      </c>
      <c r="B42" s="45">
        <v>7768</v>
      </c>
      <c r="C42" s="45">
        <v>6658</v>
      </c>
      <c r="D42" s="45">
        <v>1110</v>
      </c>
      <c r="E42" s="45">
        <v>4440</v>
      </c>
      <c r="F42" s="46">
        <v>48160</v>
      </c>
      <c r="G42" s="45">
        <v>20200</v>
      </c>
      <c r="H42" s="45">
        <v>17314</v>
      </c>
      <c r="I42" s="45">
        <v>2886</v>
      </c>
      <c r="J42" s="47">
        <v>11544</v>
      </c>
    </row>
    <row r="43" spans="1:10" ht="15.75" thickBot="1">
      <c r="A43" s="44">
        <v>19050</v>
      </c>
      <c r="B43" s="45">
        <v>7990</v>
      </c>
      <c r="C43" s="45">
        <v>6849</v>
      </c>
      <c r="D43" s="45">
        <v>1141</v>
      </c>
      <c r="E43" s="45">
        <v>4564</v>
      </c>
      <c r="F43" s="46">
        <v>49360</v>
      </c>
      <c r="G43" s="45">
        <v>20704</v>
      </c>
      <c r="H43" s="45">
        <v>17746</v>
      </c>
      <c r="I43" s="45">
        <v>2958</v>
      </c>
      <c r="J43" s="47">
        <v>11832</v>
      </c>
    </row>
    <row r="44" spans="1:10" ht="15.75" thickBot="1">
      <c r="A44" s="44">
        <v>19580</v>
      </c>
      <c r="B44" s="45">
        <v>8213</v>
      </c>
      <c r="C44" s="45">
        <v>7039</v>
      </c>
      <c r="D44" s="45">
        <v>1174</v>
      </c>
      <c r="E44" s="45">
        <v>4696</v>
      </c>
      <c r="F44" s="46">
        <v>50560</v>
      </c>
      <c r="G44" s="45">
        <v>21207</v>
      </c>
      <c r="H44" s="45">
        <v>18177</v>
      </c>
      <c r="I44" s="45">
        <v>3030</v>
      </c>
      <c r="J44" s="47">
        <v>12120</v>
      </c>
    </row>
    <row r="45" spans="1:10" ht="15.75" thickBot="1">
      <c r="A45" s="79" t="s">
        <v>60</v>
      </c>
      <c r="B45" s="60"/>
      <c r="C45" s="60"/>
      <c r="D45" s="60"/>
      <c r="E45" s="60"/>
      <c r="F45" s="60"/>
      <c r="G45" s="60"/>
      <c r="H45" s="60"/>
      <c r="I45" s="60"/>
      <c r="J45" s="61"/>
    </row>
  </sheetData>
  <sheetProtection/>
  <mergeCells count="7">
    <mergeCell ref="A45:J45"/>
    <mergeCell ref="A1:J1"/>
    <mergeCell ref="A2:J2"/>
    <mergeCell ref="A3:J3"/>
    <mergeCell ref="A4:J4"/>
    <mergeCell ref="A5:J5"/>
    <mergeCell ref="A6:J6"/>
  </mergeCells>
  <hyperlinks>
    <hyperlink ref="A1" r:id="rId1" display="www.ctrteacher.weebly.com"/>
  </hyperlinks>
  <printOptions/>
  <pageMargins left="0.7" right="0.7" top="0.75" bottom="0.75" header="0.3" footer="0.3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3.57421875" style="8" bestFit="1" customWidth="1"/>
    <col min="2" max="2" width="7.57421875" style="8" customWidth="1"/>
    <col min="3" max="3" width="9.57421875" style="8" customWidth="1"/>
    <col min="4" max="4" width="10.140625" style="8" customWidth="1"/>
    <col min="5" max="5" width="6.7109375" style="8" customWidth="1"/>
    <col min="6" max="6" width="12.7109375" style="8" customWidth="1"/>
    <col min="7" max="7" width="0.9921875" style="8" customWidth="1"/>
    <col min="8" max="8" width="4.8515625" style="8" customWidth="1"/>
    <col min="9" max="9" width="6.7109375" style="8" bestFit="1" customWidth="1"/>
    <col min="10" max="10" width="10.421875" style="8" customWidth="1"/>
    <col min="11" max="11" width="10.00390625" style="8" customWidth="1"/>
    <col min="12" max="12" width="8.8515625" style="8" customWidth="1"/>
    <col min="13" max="13" width="12.57421875" style="8" customWidth="1"/>
    <col min="14" max="14" width="13.140625" style="8" customWidth="1"/>
    <col min="15" max="15" width="11.421875" style="8" customWidth="1"/>
    <col min="16" max="16384" width="9.140625" style="8" customWidth="1"/>
  </cols>
  <sheetData>
    <row r="1" spans="1:17" ht="29.2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Q1" s="21"/>
    </row>
    <row r="2" spans="1:17" ht="33" customHeight="1">
      <c r="A2" s="51" t="str">
        <f>CONCATENATE("From July-10 to Nov-10 (",O11," months) credited into GPF Account &amp; from Dec-10 paid in cash 
As per GO Ms No.",O9,",  Dt : ",TEXT(O10,"dd-mm-yyyy"))</f>
        <v>From July-10 to Nov-10 (5 months) credited into GPF Account &amp; from Dec-10 paid in cash 
As per GO Ms No.356,  Dt : 06-12-2010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Q2" s="21"/>
    </row>
    <row r="3" spans="1:16" ht="22.5" customHeight="1">
      <c r="A3" s="52" t="s">
        <v>15</v>
      </c>
      <c r="B3" s="52" t="s">
        <v>16</v>
      </c>
      <c r="C3" s="52" t="s">
        <v>3</v>
      </c>
      <c r="D3" s="52"/>
      <c r="E3" s="52"/>
      <c r="F3" s="52"/>
      <c r="G3" s="18"/>
      <c r="H3" s="52" t="s">
        <v>1</v>
      </c>
      <c r="I3" s="52" t="s">
        <v>16</v>
      </c>
      <c r="J3" s="52" t="s">
        <v>3</v>
      </c>
      <c r="K3" s="52"/>
      <c r="L3" s="52"/>
      <c r="M3" s="52"/>
      <c r="O3" s="29"/>
      <c r="P3" s="29"/>
    </row>
    <row r="4" spans="1:16" ht="66" customHeight="1">
      <c r="A4" s="52"/>
      <c r="B4" s="52"/>
      <c r="C4" s="17" t="str">
        <f>CONCATENATE("To be drawn 
@ ",O6,"%")</f>
        <v>To be drawn 
@ 24.824%</v>
      </c>
      <c r="D4" s="17" t="str">
        <f>CONCATENATE("Already drawn 
@ ",O7,"%")</f>
        <v>Already drawn 
@ 16.264%</v>
      </c>
      <c r="E4" s="19" t="s">
        <v>4</v>
      </c>
      <c r="F4" s="17" t="str">
        <f>CONCATENATE("Credited into GPF Account
(",O11," months)")</f>
        <v>Credited into GPF Account
(5 months)</v>
      </c>
      <c r="G4" s="18"/>
      <c r="H4" s="52"/>
      <c r="I4" s="52"/>
      <c r="J4" s="17" t="str">
        <f>CONCATENATE("To be drawn 
@ ",O6,"%")</f>
        <v>To be drawn 
@ 24.824%</v>
      </c>
      <c r="K4" s="17" t="str">
        <f>CONCATENATE("Already drawn 
@ ",O7,"%")</f>
        <v>Already drawn 
@ 16.264%</v>
      </c>
      <c r="L4" s="19" t="s">
        <v>4</v>
      </c>
      <c r="M4" s="17" t="str">
        <f>CONCATENATE("Credited into GPF Account
(",O11," months)")</f>
        <v>Credited into GPF Account
(5 months)</v>
      </c>
      <c r="O4" s="30"/>
      <c r="P4" s="30"/>
    </row>
    <row r="5" spans="1:13" ht="4.5" customHeight="1">
      <c r="A5" s="10"/>
      <c r="B5" s="10"/>
      <c r="C5" s="10"/>
      <c r="D5" s="10"/>
      <c r="E5" s="12"/>
      <c r="F5" s="10"/>
      <c r="G5" s="9"/>
      <c r="H5" s="10"/>
      <c r="I5" s="10"/>
      <c r="J5" s="10"/>
      <c r="K5" s="10"/>
      <c r="L5" s="12"/>
      <c r="M5" s="10"/>
    </row>
    <row r="6" spans="1:16" ht="19.5" customHeight="1">
      <c r="A6" s="10">
        <v>1</v>
      </c>
      <c r="B6" s="20">
        <v>6700</v>
      </c>
      <c r="C6" s="10">
        <f aca="true" t="shared" si="0" ref="C6:C45">ROUND(B6*$O$6/100,0)</f>
        <v>1663</v>
      </c>
      <c r="D6" s="10">
        <f aca="true" t="shared" si="1" ref="D6:D45">ROUND(B6*$O$7/100,0)</f>
        <v>1090</v>
      </c>
      <c r="E6" s="10">
        <f aca="true" t="shared" si="2" ref="E6:E45">C6-D6</f>
        <v>573</v>
      </c>
      <c r="F6" s="10">
        <f aca="true" t="shared" si="3" ref="F6:F45">E6*$O$11</f>
        <v>2865</v>
      </c>
      <c r="G6" s="9"/>
      <c r="H6" s="10">
        <v>41</v>
      </c>
      <c r="I6" s="20">
        <v>20680</v>
      </c>
      <c r="J6" s="10">
        <f aca="true" t="shared" si="4" ref="J6:J45">ROUND(I6*$O$6/100,0)</f>
        <v>5134</v>
      </c>
      <c r="K6" s="10">
        <f aca="true" t="shared" si="5" ref="K6:K45">ROUND(I6*$O$7/100,0)</f>
        <v>3363</v>
      </c>
      <c r="L6" s="10">
        <f aca="true" t="shared" si="6" ref="L6:L45">J6-K6</f>
        <v>1771</v>
      </c>
      <c r="M6" s="10">
        <f aca="true" t="shared" si="7" ref="M6:M45">L6*$O$11</f>
        <v>8855</v>
      </c>
      <c r="N6" s="31" t="s">
        <v>26</v>
      </c>
      <c r="O6" s="28">
        <v>24.824</v>
      </c>
      <c r="P6" s="23"/>
    </row>
    <row r="7" spans="1:16" ht="19.5" customHeight="1">
      <c r="A7" s="10">
        <v>2</v>
      </c>
      <c r="B7" s="20">
        <v>6900</v>
      </c>
      <c r="C7" s="10">
        <f t="shared" si="0"/>
        <v>1713</v>
      </c>
      <c r="D7" s="10">
        <f t="shared" si="1"/>
        <v>1122</v>
      </c>
      <c r="E7" s="10">
        <f t="shared" si="2"/>
        <v>591</v>
      </c>
      <c r="F7" s="10">
        <f t="shared" si="3"/>
        <v>2955</v>
      </c>
      <c r="G7" s="9"/>
      <c r="H7" s="10">
        <v>42</v>
      </c>
      <c r="I7" s="20">
        <v>21250</v>
      </c>
      <c r="J7" s="10">
        <f t="shared" si="4"/>
        <v>5275</v>
      </c>
      <c r="K7" s="10">
        <f t="shared" si="5"/>
        <v>3456</v>
      </c>
      <c r="L7" s="10">
        <f t="shared" si="6"/>
        <v>1819</v>
      </c>
      <c r="M7" s="10">
        <f t="shared" si="7"/>
        <v>9095</v>
      </c>
      <c r="N7" s="31" t="s">
        <v>25</v>
      </c>
      <c r="O7" s="22">
        <v>16.264</v>
      </c>
      <c r="P7" s="23"/>
    </row>
    <row r="8" spans="1:16" ht="19.5" customHeight="1">
      <c r="A8" s="10">
        <v>3</v>
      </c>
      <c r="B8" s="20">
        <v>7100</v>
      </c>
      <c r="C8" s="10">
        <f t="shared" si="0"/>
        <v>1763</v>
      </c>
      <c r="D8" s="10">
        <f t="shared" si="1"/>
        <v>1155</v>
      </c>
      <c r="E8" s="10">
        <f t="shared" si="2"/>
        <v>608</v>
      </c>
      <c r="F8" s="10">
        <f t="shared" si="3"/>
        <v>3040</v>
      </c>
      <c r="G8" s="9"/>
      <c r="H8" s="10">
        <v>43</v>
      </c>
      <c r="I8" s="20">
        <v>21820</v>
      </c>
      <c r="J8" s="10">
        <f t="shared" si="4"/>
        <v>5417</v>
      </c>
      <c r="K8" s="10">
        <f t="shared" si="5"/>
        <v>3549</v>
      </c>
      <c r="L8" s="10">
        <f t="shared" si="6"/>
        <v>1868</v>
      </c>
      <c r="M8" s="10">
        <f t="shared" si="7"/>
        <v>9340</v>
      </c>
      <c r="N8" s="32" t="s">
        <v>27</v>
      </c>
      <c r="O8" s="28">
        <f>O6-O7</f>
        <v>8.560000000000002</v>
      </c>
      <c r="P8" s="23"/>
    </row>
    <row r="9" spans="1:16" ht="19.5" customHeight="1">
      <c r="A9" s="10">
        <v>4</v>
      </c>
      <c r="B9" s="20">
        <v>7300</v>
      </c>
      <c r="C9" s="10">
        <f t="shared" si="0"/>
        <v>1812</v>
      </c>
      <c r="D9" s="10">
        <f t="shared" si="1"/>
        <v>1187</v>
      </c>
      <c r="E9" s="10">
        <f t="shared" si="2"/>
        <v>625</v>
      </c>
      <c r="F9" s="10">
        <f t="shared" si="3"/>
        <v>3125</v>
      </c>
      <c r="G9" s="9"/>
      <c r="H9" s="10">
        <v>44</v>
      </c>
      <c r="I9" s="20">
        <v>22430</v>
      </c>
      <c r="J9" s="10">
        <f t="shared" si="4"/>
        <v>5568</v>
      </c>
      <c r="K9" s="10">
        <f t="shared" si="5"/>
        <v>3648</v>
      </c>
      <c r="L9" s="10">
        <f t="shared" si="6"/>
        <v>1920</v>
      </c>
      <c r="M9" s="10">
        <f t="shared" si="7"/>
        <v>9600</v>
      </c>
      <c r="N9" s="32" t="s">
        <v>30</v>
      </c>
      <c r="O9" s="33">
        <v>356</v>
      </c>
      <c r="P9" s="23"/>
    </row>
    <row r="10" spans="1:16" ht="19.5" customHeight="1">
      <c r="A10" s="10">
        <v>5</v>
      </c>
      <c r="B10" s="20">
        <v>7520</v>
      </c>
      <c r="C10" s="10">
        <f t="shared" si="0"/>
        <v>1867</v>
      </c>
      <c r="D10" s="10">
        <f t="shared" si="1"/>
        <v>1223</v>
      </c>
      <c r="E10" s="10">
        <f t="shared" si="2"/>
        <v>644</v>
      </c>
      <c r="F10" s="10">
        <f t="shared" si="3"/>
        <v>3220</v>
      </c>
      <c r="G10" s="9"/>
      <c r="H10" s="10">
        <v>45</v>
      </c>
      <c r="I10" s="20">
        <v>23040</v>
      </c>
      <c r="J10" s="10">
        <f t="shared" si="4"/>
        <v>5719</v>
      </c>
      <c r="K10" s="10">
        <f t="shared" si="5"/>
        <v>3747</v>
      </c>
      <c r="L10" s="10">
        <f t="shared" si="6"/>
        <v>1972</v>
      </c>
      <c r="M10" s="10">
        <f t="shared" si="7"/>
        <v>9860</v>
      </c>
      <c r="N10" s="32" t="s">
        <v>31</v>
      </c>
      <c r="O10" s="36">
        <v>40518</v>
      </c>
      <c r="P10" s="23"/>
    </row>
    <row r="11" spans="1:16" ht="21.75" customHeight="1">
      <c r="A11" s="10">
        <v>6</v>
      </c>
      <c r="B11" s="20">
        <v>7740</v>
      </c>
      <c r="C11" s="10">
        <f t="shared" si="0"/>
        <v>1921</v>
      </c>
      <c r="D11" s="10">
        <f t="shared" si="1"/>
        <v>1259</v>
      </c>
      <c r="E11" s="10">
        <f t="shared" si="2"/>
        <v>662</v>
      </c>
      <c r="F11" s="10">
        <f t="shared" si="3"/>
        <v>3310</v>
      </c>
      <c r="G11" s="9"/>
      <c r="H11" s="10">
        <v>46</v>
      </c>
      <c r="I11" s="20">
        <v>23650</v>
      </c>
      <c r="J11" s="10">
        <f t="shared" si="4"/>
        <v>5871</v>
      </c>
      <c r="K11" s="10">
        <f t="shared" si="5"/>
        <v>3846</v>
      </c>
      <c r="L11" s="10">
        <f t="shared" si="6"/>
        <v>2025</v>
      </c>
      <c r="M11" s="10">
        <f t="shared" si="7"/>
        <v>10125</v>
      </c>
      <c r="N11" s="34" t="s">
        <v>33</v>
      </c>
      <c r="O11" s="33">
        <v>5</v>
      </c>
      <c r="P11" s="23"/>
    </row>
    <row r="12" spans="1:13" ht="19.5" customHeight="1">
      <c r="A12" s="10">
        <v>7</v>
      </c>
      <c r="B12" s="20">
        <v>7960</v>
      </c>
      <c r="C12" s="10">
        <f t="shared" si="0"/>
        <v>1976</v>
      </c>
      <c r="D12" s="10">
        <f t="shared" si="1"/>
        <v>1295</v>
      </c>
      <c r="E12" s="10">
        <f t="shared" si="2"/>
        <v>681</v>
      </c>
      <c r="F12" s="10">
        <f t="shared" si="3"/>
        <v>3405</v>
      </c>
      <c r="G12" s="9"/>
      <c r="H12" s="10">
        <v>47</v>
      </c>
      <c r="I12" s="20">
        <v>24300</v>
      </c>
      <c r="J12" s="10">
        <f t="shared" si="4"/>
        <v>6032</v>
      </c>
      <c r="K12" s="10">
        <f t="shared" si="5"/>
        <v>3952</v>
      </c>
      <c r="L12" s="10">
        <f t="shared" si="6"/>
        <v>2080</v>
      </c>
      <c r="M12" s="10">
        <f t="shared" si="7"/>
        <v>10400</v>
      </c>
    </row>
    <row r="13" spans="1:13" ht="19.5" customHeight="1">
      <c r="A13" s="10">
        <v>8</v>
      </c>
      <c r="B13" s="20">
        <v>8200</v>
      </c>
      <c r="C13" s="10">
        <f t="shared" si="0"/>
        <v>2036</v>
      </c>
      <c r="D13" s="10">
        <f t="shared" si="1"/>
        <v>1334</v>
      </c>
      <c r="E13" s="10">
        <f t="shared" si="2"/>
        <v>702</v>
      </c>
      <c r="F13" s="10">
        <f t="shared" si="3"/>
        <v>3510</v>
      </c>
      <c r="G13" s="9"/>
      <c r="H13" s="10">
        <v>48</v>
      </c>
      <c r="I13" s="20">
        <v>24950</v>
      </c>
      <c r="J13" s="10">
        <f t="shared" si="4"/>
        <v>6194</v>
      </c>
      <c r="K13" s="10">
        <f t="shared" si="5"/>
        <v>4058</v>
      </c>
      <c r="L13" s="10">
        <f t="shared" si="6"/>
        <v>2136</v>
      </c>
      <c r="M13" s="10">
        <f t="shared" si="7"/>
        <v>10680</v>
      </c>
    </row>
    <row r="14" spans="1:13" ht="19.5" customHeight="1">
      <c r="A14" s="10">
        <v>9</v>
      </c>
      <c r="B14" s="20">
        <v>8440</v>
      </c>
      <c r="C14" s="10">
        <f t="shared" si="0"/>
        <v>2095</v>
      </c>
      <c r="D14" s="10">
        <f t="shared" si="1"/>
        <v>1373</v>
      </c>
      <c r="E14" s="10">
        <f t="shared" si="2"/>
        <v>722</v>
      </c>
      <c r="F14" s="10">
        <f t="shared" si="3"/>
        <v>3610</v>
      </c>
      <c r="G14" s="9"/>
      <c r="H14" s="10">
        <v>49</v>
      </c>
      <c r="I14" s="20">
        <v>25600</v>
      </c>
      <c r="J14" s="10">
        <f t="shared" si="4"/>
        <v>6355</v>
      </c>
      <c r="K14" s="10">
        <f t="shared" si="5"/>
        <v>4164</v>
      </c>
      <c r="L14" s="10">
        <f t="shared" si="6"/>
        <v>2191</v>
      </c>
      <c r="M14" s="10">
        <f t="shared" si="7"/>
        <v>10955</v>
      </c>
    </row>
    <row r="15" spans="1:13" ht="19.5" customHeight="1">
      <c r="A15" s="10">
        <v>10</v>
      </c>
      <c r="B15" s="20">
        <v>8680</v>
      </c>
      <c r="C15" s="10">
        <f t="shared" si="0"/>
        <v>2155</v>
      </c>
      <c r="D15" s="10">
        <f t="shared" si="1"/>
        <v>1412</v>
      </c>
      <c r="E15" s="10">
        <f t="shared" si="2"/>
        <v>743</v>
      </c>
      <c r="F15" s="10">
        <f t="shared" si="3"/>
        <v>3715</v>
      </c>
      <c r="G15" s="9"/>
      <c r="H15" s="10">
        <v>50</v>
      </c>
      <c r="I15" s="20">
        <v>26300</v>
      </c>
      <c r="J15" s="10">
        <f t="shared" si="4"/>
        <v>6529</v>
      </c>
      <c r="K15" s="10">
        <f t="shared" si="5"/>
        <v>4277</v>
      </c>
      <c r="L15" s="10">
        <f t="shared" si="6"/>
        <v>2252</v>
      </c>
      <c r="M15" s="10">
        <f t="shared" si="7"/>
        <v>11260</v>
      </c>
    </row>
    <row r="16" spans="1:13" ht="19.5" customHeight="1">
      <c r="A16" s="10">
        <v>11</v>
      </c>
      <c r="B16" s="20">
        <v>8940</v>
      </c>
      <c r="C16" s="10">
        <f t="shared" si="0"/>
        <v>2219</v>
      </c>
      <c r="D16" s="10">
        <f t="shared" si="1"/>
        <v>1454</v>
      </c>
      <c r="E16" s="10">
        <f t="shared" si="2"/>
        <v>765</v>
      </c>
      <c r="F16" s="10">
        <f t="shared" si="3"/>
        <v>3825</v>
      </c>
      <c r="G16" s="9"/>
      <c r="H16" s="10">
        <v>51</v>
      </c>
      <c r="I16" s="20">
        <v>27000</v>
      </c>
      <c r="J16" s="10">
        <f t="shared" si="4"/>
        <v>6702</v>
      </c>
      <c r="K16" s="10">
        <f t="shared" si="5"/>
        <v>4391</v>
      </c>
      <c r="L16" s="10">
        <f t="shared" si="6"/>
        <v>2311</v>
      </c>
      <c r="M16" s="10">
        <f t="shared" si="7"/>
        <v>11555</v>
      </c>
    </row>
    <row r="17" spans="1:13" ht="19.5" customHeight="1">
      <c r="A17" s="10">
        <v>12</v>
      </c>
      <c r="B17" s="20">
        <v>9200</v>
      </c>
      <c r="C17" s="10">
        <f t="shared" si="0"/>
        <v>2284</v>
      </c>
      <c r="D17" s="10">
        <f t="shared" si="1"/>
        <v>1496</v>
      </c>
      <c r="E17" s="10">
        <f t="shared" si="2"/>
        <v>788</v>
      </c>
      <c r="F17" s="10">
        <f t="shared" si="3"/>
        <v>3940</v>
      </c>
      <c r="G17" s="9"/>
      <c r="H17" s="10">
        <v>52</v>
      </c>
      <c r="I17" s="20">
        <v>27700</v>
      </c>
      <c r="J17" s="10">
        <f t="shared" si="4"/>
        <v>6876</v>
      </c>
      <c r="K17" s="10">
        <f t="shared" si="5"/>
        <v>4505</v>
      </c>
      <c r="L17" s="10">
        <f t="shared" si="6"/>
        <v>2371</v>
      </c>
      <c r="M17" s="10">
        <f t="shared" si="7"/>
        <v>11855</v>
      </c>
    </row>
    <row r="18" spans="1:13" ht="19.5" customHeight="1">
      <c r="A18" s="10">
        <v>13</v>
      </c>
      <c r="B18" s="20">
        <v>9460</v>
      </c>
      <c r="C18" s="10">
        <f t="shared" si="0"/>
        <v>2348</v>
      </c>
      <c r="D18" s="10">
        <f t="shared" si="1"/>
        <v>1539</v>
      </c>
      <c r="E18" s="10">
        <f t="shared" si="2"/>
        <v>809</v>
      </c>
      <c r="F18" s="10">
        <f t="shared" si="3"/>
        <v>4045</v>
      </c>
      <c r="G18" s="9"/>
      <c r="H18" s="10">
        <v>53</v>
      </c>
      <c r="I18" s="20">
        <v>28450</v>
      </c>
      <c r="J18" s="10">
        <f t="shared" si="4"/>
        <v>7062</v>
      </c>
      <c r="K18" s="10">
        <f t="shared" si="5"/>
        <v>4627</v>
      </c>
      <c r="L18" s="10">
        <f t="shared" si="6"/>
        <v>2435</v>
      </c>
      <c r="M18" s="10">
        <f t="shared" si="7"/>
        <v>12175</v>
      </c>
    </row>
    <row r="19" spans="1:13" ht="19.5" customHeight="1">
      <c r="A19" s="10">
        <v>14</v>
      </c>
      <c r="B19" s="20">
        <v>9740</v>
      </c>
      <c r="C19" s="10">
        <f t="shared" si="0"/>
        <v>2418</v>
      </c>
      <c r="D19" s="10">
        <f t="shared" si="1"/>
        <v>1584</v>
      </c>
      <c r="E19" s="10">
        <f t="shared" si="2"/>
        <v>834</v>
      </c>
      <c r="F19" s="10">
        <f t="shared" si="3"/>
        <v>4170</v>
      </c>
      <c r="G19" s="9"/>
      <c r="H19" s="10">
        <v>54</v>
      </c>
      <c r="I19" s="20">
        <v>29200</v>
      </c>
      <c r="J19" s="10">
        <f t="shared" si="4"/>
        <v>7249</v>
      </c>
      <c r="K19" s="10">
        <f t="shared" si="5"/>
        <v>4749</v>
      </c>
      <c r="L19" s="10">
        <f t="shared" si="6"/>
        <v>2500</v>
      </c>
      <c r="M19" s="10">
        <f t="shared" si="7"/>
        <v>12500</v>
      </c>
    </row>
    <row r="20" spans="1:13" ht="19.5" customHeight="1">
      <c r="A20" s="10">
        <v>15</v>
      </c>
      <c r="B20" s="20">
        <v>10020</v>
      </c>
      <c r="C20" s="10">
        <f t="shared" si="0"/>
        <v>2487</v>
      </c>
      <c r="D20" s="10">
        <f t="shared" si="1"/>
        <v>1630</v>
      </c>
      <c r="E20" s="10">
        <f t="shared" si="2"/>
        <v>857</v>
      </c>
      <c r="F20" s="10">
        <f t="shared" si="3"/>
        <v>4285</v>
      </c>
      <c r="G20" s="9"/>
      <c r="H20" s="10">
        <v>55</v>
      </c>
      <c r="I20" s="20">
        <v>29950</v>
      </c>
      <c r="J20" s="10">
        <f t="shared" si="4"/>
        <v>7435</v>
      </c>
      <c r="K20" s="10">
        <f t="shared" si="5"/>
        <v>4871</v>
      </c>
      <c r="L20" s="10">
        <f t="shared" si="6"/>
        <v>2564</v>
      </c>
      <c r="M20" s="10">
        <f t="shared" si="7"/>
        <v>12820</v>
      </c>
    </row>
    <row r="21" spans="1:13" ht="19.5" customHeight="1">
      <c r="A21" s="10">
        <v>16</v>
      </c>
      <c r="B21" s="20">
        <v>10300</v>
      </c>
      <c r="C21" s="10">
        <f t="shared" si="0"/>
        <v>2557</v>
      </c>
      <c r="D21" s="10">
        <f t="shared" si="1"/>
        <v>1675</v>
      </c>
      <c r="E21" s="10">
        <f t="shared" si="2"/>
        <v>882</v>
      </c>
      <c r="F21" s="10">
        <f t="shared" si="3"/>
        <v>4410</v>
      </c>
      <c r="G21" s="9"/>
      <c r="H21" s="10">
        <v>56</v>
      </c>
      <c r="I21" s="20">
        <v>30750</v>
      </c>
      <c r="J21" s="10">
        <f t="shared" si="4"/>
        <v>7633</v>
      </c>
      <c r="K21" s="10">
        <f t="shared" si="5"/>
        <v>5001</v>
      </c>
      <c r="L21" s="10">
        <f t="shared" si="6"/>
        <v>2632</v>
      </c>
      <c r="M21" s="10">
        <f t="shared" si="7"/>
        <v>13160</v>
      </c>
    </row>
    <row r="22" spans="1:13" ht="19.5" customHeight="1">
      <c r="A22" s="10">
        <v>17</v>
      </c>
      <c r="B22" s="20">
        <v>10600</v>
      </c>
      <c r="C22" s="10">
        <f t="shared" si="0"/>
        <v>2631</v>
      </c>
      <c r="D22" s="10">
        <f t="shared" si="1"/>
        <v>1724</v>
      </c>
      <c r="E22" s="10">
        <f t="shared" si="2"/>
        <v>907</v>
      </c>
      <c r="F22" s="10">
        <f t="shared" si="3"/>
        <v>4535</v>
      </c>
      <c r="G22" s="9"/>
      <c r="H22" s="10">
        <v>57</v>
      </c>
      <c r="I22" s="20">
        <v>31550</v>
      </c>
      <c r="J22" s="10">
        <f t="shared" si="4"/>
        <v>7832</v>
      </c>
      <c r="K22" s="10">
        <f t="shared" si="5"/>
        <v>5131</v>
      </c>
      <c r="L22" s="10">
        <f t="shared" si="6"/>
        <v>2701</v>
      </c>
      <c r="M22" s="10">
        <f t="shared" si="7"/>
        <v>13505</v>
      </c>
    </row>
    <row r="23" spans="1:13" ht="19.5" customHeight="1">
      <c r="A23" s="10">
        <v>18</v>
      </c>
      <c r="B23" s="20">
        <v>10900</v>
      </c>
      <c r="C23" s="10">
        <f t="shared" si="0"/>
        <v>2706</v>
      </c>
      <c r="D23" s="10">
        <f t="shared" si="1"/>
        <v>1773</v>
      </c>
      <c r="E23" s="10">
        <f t="shared" si="2"/>
        <v>933</v>
      </c>
      <c r="F23" s="10">
        <f t="shared" si="3"/>
        <v>4665</v>
      </c>
      <c r="G23" s="9"/>
      <c r="H23" s="10">
        <v>58</v>
      </c>
      <c r="I23" s="20">
        <v>32350</v>
      </c>
      <c r="J23" s="10">
        <f t="shared" si="4"/>
        <v>8031</v>
      </c>
      <c r="K23" s="10">
        <f t="shared" si="5"/>
        <v>5261</v>
      </c>
      <c r="L23" s="10">
        <f t="shared" si="6"/>
        <v>2770</v>
      </c>
      <c r="M23" s="10">
        <f t="shared" si="7"/>
        <v>13850</v>
      </c>
    </row>
    <row r="24" spans="1:13" ht="19.5" customHeight="1">
      <c r="A24" s="10">
        <v>19</v>
      </c>
      <c r="B24" s="20">
        <v>11200</v>
      </c>
      <c r="C24" s="10">
        <f t="shared" si="0"/>
        <v>2780</v>
      </c>
      <c r="D24" s="10">
        <f t="shared" si="1"/>
        <v>1822</v>
      </c>
      <c r="E24" s="10">
        <f t="shared" si="2"/>
        <v>958</v>
      </c>
      <c r="F24" s="10">
        <f t="shared" si="3"/>
        <v>4790</v>
      </c>
      <c r="G24" s="9"/>
      <c r="H24" s="10">
        <v>59</v>
      </c>
      <c r="I24" s="20">
        <v>33200</v>
      </c>
      <c r="J24" s="10">
        <f t="shared" si="4"/>
        <v>8242</v>
      </c>
      <c r="K24" s="10">
        <f t="shared" si="5"/>
        <v>5400</v>
      </c>
      <c r="L24" s="10">
        <f t="shared" si="6"/>
        <v>2842</v>
      </c>
      <c r="M24" s="10">
        <f t="shared" si="7"/>
        <v>14210</v>
      </c>
    </row>
    <row r="25" spans="1:13" ht="19.5" customHeight="1">
      <c r="A25" s="10">
        <v>20</v>
      </c>
      <c r="B25" s="20">
        <v>11530</v>
      </c>
      <c r="C25" s="10">
        <f t="shared" si="0"/>
        <v>2862</v>
      </c>
      <c r="D25" s="10">
        <f t="shared" si="1"/>
        <v>1875</v>
      </c>
      <c r="E25" s="10">
        <f t="shared" si="2"/>
        <v>987</v>
      </c>
      <c r="F25" s="10">
        <f t="shared" si="3"/>
        <v>4935</v>
      </c>
      <c r="G25" s="9"/>
      <c r="H25" s="10">
        <v>60</v>
      </c>
      <c r="I25" s="20">
        <v>34050</v>
      </c>
      <c r="J25" s="10">
        <f t="shared" si="4"/>
        <v>8453</v>
      </c>
      <c r="K25" s="10">
        <f t="shared" si="5"/>
        <v>5538</v>
      </c>
      <c r="L25" s="10">
        <f t="shared" si="6"/>
        <v>2915</v>
      </c>
      <c r="M25" s="10">
        <f t="shared" si="7"/>
        <v>14575</v>
      </c>
    </row>
    <row r="26" spans="1:13" ht="19.5" customHeight="1">
      <c r="A26" s="10">
        <v>21</v>
      </c>
      <c r="B26" s="20">
        <v>11860</v>
      </c>
      <c r="C26" s="10">
        <f t="shared" si="0"/>
        <v>2944</v>
      </c>
      <c r="D26" s="10">
        <f t="shared" si="1"/>
        <v>1929</v>
      </c>
      <c r="E26" s="10">
        <f t="shared" si="2"/>
        <v>1015</v>
      </c>
      <c r="F26" s="10">
        <f t="shared" si="3"/>
        <v>5075</v>
      </c>
      <c r="G26" s="9"/>
      <c r="H26" s="10">
        <v>61</v>
      </c>
      <c r="I26" s="20">
        <v>34900</v>
      </c>
      <c r="J26" s="10">
        <f t="shared" si="4"/>
        <v>8664</v>
      </c>
      <c r="K26" s="10">
        <f t="shared" si="5"/>
        <v>5676</v>
      </c>
      <c r="L26" s="10">
        <f t="shared" si="6"/>
        <v>2988</v>
      </c>
      <c r="M26" s="10">
        <f t="shared" si="7"/>
        <v>14940</v>
      </c>
    </row>
    <row r="27" spans="1:13" ht="19.5" customHeight="1">
      <c r="A27" s="10">
        <v>22</v>
      </c>
      <c r="B27" s="20">
        <v>12190</v>
      </c>
      <c r="C27" s="10">
        <f t="shared" si="0"/>
        <v>3026</v>
      </c>
      <c r="D27" s="10">
        <f t="shared" si="1"/>
        <v>1983</v>
      </c>
      <c r="E27" s="10">
        <f t="shared" si="2"/>
        <v>1043</v>
      </c>
      <c r="F27" s="10">
        <f t="shared" si="3"/>
        <v>5215</v>
      </c>
      <c r="G27" s="9"/>
      <c r="H27" s="10">
        <v>62</v>
      </c>
      <c r="I27" s="20">
        <v>35800</v>
      </c>
      <c r="J27" s="10">
        <f t="shared" si="4"/>
        <v>8887</v>
      </c>
      <c r="K27" s="10">
        <f t="shared" si="5"/>
        <v>5823</v>
      </c>
      <c r="L27" s="10">
        <f t="shared" si="6"/>
        <v>3064</v>
      </c>
      <c r="M27" s="10">
        <f t="shared" si="7"/>
        <v>15320</v>
      </c>
    </row>
    <row r="28" spans="1:13" ht="19.5" customHeight="1">
      <c r="A28" s="10">
        <v>23</v>
      </c>
      <c r="B28" s="20">
        <v>12550</v>
      </c>
      <c r="C28" s="10">
        <f t="shared" si="0"/>
        <v>3115</v>
      </c>
      <c r="D28" s="10">
        <f t="shared" si="1"/>
        <v>2041</v>
      </c>
      <c r="E28" s="10">
        <f t="shared" si="2"/>
        <v>1074</v>
      </c>
      <c r="F28" s="10">
        <f t="shared" si="3"/>
        <v>5370</v>
      </c>
      <c r="G28" s="9"/>
      <c r="H28" s="10">
        <v>63</v>
      </c>
      <c r="I28" s="20">
        <v>36700</v>
      </c>
      <c r="J28" s="10">
        <f t="shared" si="4"/>
        <v>9110</v>
      </c>
      <c r="K28" s="10">
        <f t="shared" si="5"/>
        <v>5969</v>
      </c>
      <c r="L28" s="10">
        <f t="shared" si="6"/>
        <v>3141</v>
      </c>
      <c r="M28" s="10">
        <f t="shared" si="7"/>
        <v>15705</v>
      </c>
    </row>
    <row r="29" spans="1:13" ht="19.5" customHeight="1">
      <c r="A29" s="10">
        <v>24</v>
      </c>
      <c r="B29" s="20">
        <v>12910</v>
      </c>
      <c r="C29" s="10">
        <f t="shared" si="0"/>
        <v>3205</v>
      </c>
      <c r="D29" s="10">
        <f t="shared" si="1"/>
        <v>2100</v>
      </c>
      <c r="E29" s="10">
        <f t="shared" si="2"/>
        <v>1105</v>
      </c>
      <c r="F29" s="10">
        <f t="shared" si="3"/>
        <v>5525</v>
      </c>
      <c r="G29" s="9"/>
      <c r="H29" s="10">
        <v>64</v>
      </c>
      <c r="I29" s="20">
        <v>37600</v>
      </c>
      <c r="J29" s="10">
        <f t="shared" si="4"/>
        <v>9334</v>
      </c>
      <c r="K29" s="10">
        <f t="shared" si="5"/>
        <v>6115</v>
      </c>
      <c r="L29" s="10">
        <f t="shared" si="6"/>
        <v>3219</v>
      </c>
      <c r="M29" s="10">
        <f t="shared" si="7"/>
        <v>16095</v>
      </c>
    </row>
    <row r="30" spans="1:13" ht="19.5" customHeight="1">
      <c r="A30" s="10">
        <v>25</v>
      </c>
      <c r="B30" s="20">
        <v>13270</v>
      </c>
      <c r="C30" s="10">
        <f t="shared" si="0"/>
        <v>3294</v>
      </c>
      <c r="D30" s="10">
        <f t="shared" si="1"/>
        <v>2158</v>
      </c>
      <c r="E30" s="10">
        <f t="shared" si="2"/>
        <v>1136</v>
      </c>
      <c r="F30" s="10">
        <f t="shared" si="3"/>
        <v>5680</v>
      </c>
      <c r="G30" s="9"/>
      <c r="H30" s="10">
        <v>65</v>
      </c>
      <c r="I30" s="20">
        <v>38570</v>
      </c>
      <c r="J30" s="10">
        <f t="shared" si="4"/>
        <v>9575</v>
      </c>
      <c r="K30" s="10">
        <f t="shared" si="5"/>
        <v>6273</v>
      </c>
      <c r="L30" s="10">
        <f t="shared" si="6"/>
        <v>3302</v>
      </c>
      <c r="M30" s="10">
        <f t="shared" si="7"/>
        <v>16510</v>
      </c>
    </row>
    <row r="31" spans="1:13" ht="19.5" customHeight="1">
      <c r="A31" s="10">
        <v>26</v>
      </c>
      <c r="B31" s="20">
        <v>13660</v>
      </c>
      <c r="C31" s="10">
        <f t="shared" si="0"/>
        <v>3391</v>
      </c>
      <c r="D31" s="10">
        <f t="shared" si="1"/>
        <v>2222</v>
      </c>
      <c r="E31" s="10">
        <f t="shared" si="2"/>
        <v>1169</v>
      </c>
      <c r="F31" s="10">
        <f t="shared" si="3"/>
        <v>5845</v>
      </c>
      <c r="G31" s="9"/>
      <c r="H31" s="10">
        <v>66</v>
      </c>
      <c r="I31" s="20">
        <v>39540</v>
      </c>
      <c r="J31" s="10">
        <f t="shared" si="4"/>
        <v>9815</v>
      </c>
      <c r="K31" s="10">
        <f t="shared" si="5"/>
        <v>6431</v>
      </c>
      <c r="L31" s="10">
        <f t="shared" si="6"/>
        <v>3384</v>
      </c>
      <c r="M31" s="10">
        <f t="shared" si="7"/>
        <v>16920</v>
      </c>
    </row>
    <row r="32" spans="1:13" ht="19.5" customHeight="1">
      <c r="A32" s="10">
        <v>27</v>
      </c>
      <c r="B32" s="20">
        <v>14050</v>
      </c>
      <c r="C32" s="10">
        <f t="shared" si="0"/>
        <v>3488</v>
      </c>
      <c r="D32" s="10">
        <f t="shared" si="1"/>
        <v>2285</v>
      </c>
      <c r="E32" s="10">
        <f t="shared" si="2"/>
        <v>1203</v>
      </c>
      <c r="F32" s="10">
        <f t="shared" si="3"/>
        <v>6015</v>
      </c>
      <c r="G32" s="9"/>
      <c r="H32" s="10">
        <v>67</v>
      </c>
      <c r="I32" s="20">
        <v>40510</v>
      </c>
      <c r="J32" s="10">
        <f t="shared" si="4"/>
        <v>10056</v>
      </c>
      <c r="K32" s="10">
        <f t="shared" si="5"/>
        <v>6589</v>
      </c>
      <c r="L32" s="10">
        <f t="shared" si="6"/>
        <v>3467</v>
      </c>
      <c r="M32" s="10">
        <f t="shared" si="7"/>
        <v>17335</v>
      </c>
    </row>
    <row r="33" spans="1:13" ht="19.5" customHeight="1">
      <c r="A33" s="10">
        <v>28</v>
      </c>
      <c r="B33" s="20">
        <v>14440</v>
      </c>
      <c r="C33" s="10">
        <f t="shared" si="0"/>
        <v>3585</v>
      </c>
      <c r="D33" s="10">
        <f t="shared" si="1"/>
        <v>2349</v>
      </c>
      <c r="E33" s="10">
        <f t="shared" si="2"/>
        <v>1236</v>
      </c>
      <c r="F33" s="10">
        <f t="shared" si="3"/>
        <v>6180</v>
      </c>
      <c r="G33" s="9"/>
      <c r="H33" s="10">
        <v>68</v>
      </c>
      <c r="I33" s="20">
        <v>41550</v>
      </c>
      <c r="J33" s="10">
        <f t="shared" si="4"/>
        <v>10314</v>
      </c>
      <c r="K33" s="10">
        <f t="shared" si="5"/>
        <v>6758</v>
      </c>
      <c r="L33" s="10">
        <f t="shared" si="6"/>
        <v>3556</v>
      </c>
      <c r="M33" s="10">
        <f t="shared" si="7"/>
        <v>17780</v>
      </c>
    </row>
    <row r="34" spans="1:13" ht="19.5" customHeight="1">
      <c r="A34" s="10">
        <v>29</v>
      </c>
      <c r="B34" s="20">
        <v>14860</v>
      </c>
      <c r="C34" s="10">
        <f t="shared" si="0"/>
        <v>3689</v>
      </c>
      <c r="D34" s="10">
        <f t="shared" si="1"/>
        <v>2417</v>
      </c>
      <c r="E34" s="10">
        <f t="shared" si="2"/>
        <v>1272</v>
      </c>
      <c r="F34" s="10">
        <f t="shared" si="3"/>
        <v>6360</v>
      </c>
      <c r="G34" s="9"/>
      <c r="H34" s="10">
        <v>69</v>
      </c>
      <c r="I34" s="20">
        <v>42590</v>
      </c>
      <c r="J34" s="10">
        <f t="shared" si="4"/>
        <v>10573</v>
      </c>
      <c r="K34" s="10">
        <f t="shared" si="5"/>
        <v>6927</v>
      </c>
      <c r="L34" s="10">
        <f t="shared" si="6"/>
        <v>3646</v>
      </c>
      <c r="M34" s="10">
        <f t="shared" si="7"/>
        <v>18230</v>
      </c>
    </row>
    <row r="35" spans="1:13" ht="19.5" customHeight="1">
      <c r="A35" s="10">
        <v>30</v>
      </c>
      <c r="B35" s="20">
        <v>15280</v>
      </c>
      <c r="C35" s="10">
        <f t="shared" si="0"/>
        <v>3793</v>
      </c>
      <c r="D35" s="10">
        <f t="shared" si="1"/>
        <v>2485</v>
      </c>
      <c r="E35" s="10">
        <f t="shared" si="2"/>
        <v>1308</v>
      </c>
      <c r="F35" s="10">
        <f t="shared" si="3"/>
        <v>6540</v>
      </c>
      <c r="G35" s="9"/>
      <c r="H35" s="10">
        <v>70</v>
      </c>
      <c r="I35" s="20">
        <v>43630</v>
      </c>
      <c r="J35" s="10">
        <f t="shared" si="4"/>
        <v>10831</v>
      </c>
      <c r="K35" s="10">
        <f t="shared" si="5"/>
        <v>7096</v>
      </c>
      <c r="L35" s="10">
        <f t="shared" si="6"/>
        <v>3735</v>
      </c>
      <c r="M35" s="10">
        <f t="shared" si="7"/>
        <v>18675</v>
      </c>
    </row>
    <row r="36" spans="1:13" ht="19.5" customHeight="1">
      <c r="A36" s="10">
        <v>31</v>
      </c>
      <c r="B36" s="20">
        <v>15700</v>
      </c>
      <c r="C36" s="10">
        <f t="shared" si="0"/>
        <v>3897</v>
      </c>
      <c r="D36" s="10">
        <f t="shared" si="1"/>
        <v>2553</v>
      </c>
      <c r="E36" s="10">
        <f t="shared" si="2"/>
        <v>1344</v>
      </c>
      <c r="F36" s="10">
        <f t="shared" si="3"/>
        <v>6720</v>
      </c>
      <c r="G36" s="9"/>
      <c r="H36" s="10">
        <v>71</v>
      </c>
      <c r="I36" s="20">
        <v>44740</v>
      </c>
      <c r="J36" s="10">
        <f t="shared" si="4"/>
        <v>11106</v>
      </c>
      <c r="K36" s="10">
        <f t="shared" si="5"/>
        <v>7277</v>
      </c>
      <c r="L36" s="10">
        <f t="shared" si="6"/>
        <v>3829</v>
      </c>
      <c r="M36" s="10">
        <f t="shared" si="7"/>
        <v>19145</v>
      </c>
    </row>
    <row r="37" spans="1:13" ht="19.5" customHeight="1">
      <c r="A37" s="10">
        <v>32</v>
      </c>
      <c r="B37" s="20">
        <v>16150</v>
      </c>
      <c r="C37" s="10">
        <f t="shared" si="0"/>
        <v>4009</v>
      </c>
      <c r="D37" s="10">
        <f t="shared" si="1"/>
        <v>2627</v>
      </c>
      <c r="E37" s="10">
        <f t="shared" si="2"/>
        <v>1382</v>
      </c>
      <c r="F37" s="10">
        <f t="shared" si="3"/>
        <v>6910</v>
      </c>
      <c r="G37" s="9"/>
      <c r="H37" s="10">
        <v>72</v>
      </c>
      <c r="I37" s="20">
        <v>45850</v>
      </c>
      <c r="J37" s="10">
        <f t="shared" si="4"/>
        <v>11382</v>
      </c>
      <c r="K37" s="10">
        <f t="shared" si="5"/>
        <v>7457</v>
      </c>
      <c r="L37" s="10">
        <f t="shared" si="6"/>
        <v>3925</v>
      </c>
      <c r="M37" s="10">
        <f t="shared" si="7"/>
        <v>19625</v>
      </c>
    </row>
    <row r="38" spans="1:13" ht="19.5" customHeight="1">
      <c r="A38" s="10">
        <v>33</v>
      </c>
      <c r="B38" s="20">
        <v>16600</v>
      </c>
      <c r="C38" s="10">
        <f t="shared" si="0"/>
        <v>4121</v>
      </c>
      <c r="D38" s="10">
        <f t="shared" si="1"/>
        <v>2700</v>
      </c>
      <c r="E38" s="10">
        <f t="shared" si="2"/>
        <v>1421</v>
      </c>
      <c r="F38" s="10">
        <f t="shared" si="3"/>
        <v>7105</v>
      </c>
      <c r="G38" s="9"/>
      <c r="H38" s="10">
        <v>73</v>
      </c>
      <c r="I38" s="20">
        <v>46960</v>
      </c>
      <c r="J38" s="10">
        <f t="shared" si="4"/>
        <v>11657</v>
      </c>
      <c r="K38" s="10">
        <f t="shared" si="5"/>
        <v>7638</v>
      </c>
      <c r="L38" s="10">
        <f t="shared" si="6"/>
        <v>4019</v>
      </c>
      <c r="M38" s="10">
        <f t="shared" si="7"/>
        <v>20095</v>
      </c>
    </row>
    <row r="39" spans="1:13" ht="19.5" customHeight="1">
      <c r="A39" s="10">
        <v>34</v>
      </c>
      <c r="B39" s="20">
        <v>17050</v>
      </c>
      <c r="C39" s="10">
        <f t="shared" si="0"/>
        <v>4232</v>
      </c>
      <c r="D39" s="10">
        <f t="shared" si="1"/>
        <v>2773</v>
      </c>
      <c r="E39" s="10">
        <f t="shared" si="2"/>
        <v>1459</v>
      </c>
      <c r="F39" s="10">
        <f t="shared" si="3"/>
        <v>7295</v>
      </c>
      <c r="G39" s="9"/>
      <c r="H39" s="10">
        <v>74</v>
      </c>
      <c r="I39" s="20">
        <v>48160</v>
      </c>
      <c r="J39" s="10">
        <f t="shared" si="4"/>
        <v>11955</v>
      </c>
      <c r="K39" s="10">
        <f t="shared" si="5"/>
        <v>7833</v>
      </c>
      <c r="L39" s="10">
        <f t="shared" si="6"/>
        <v>4122</v>
      </c>
      <c r="M39" s="10">
        <f t="shared" si="7"/>
        <v>20610</v>
      </c>
    </row>
    <row r="40" spans="1:13" ht="19.5" customHeight="1">
      <c r="A40" s="10">
        <v>35</v>
      </c>
      <c r="B40" s="20">
        <v>17540</v>
      </c>
      <c r="C40" s="10">
        <f t="shared" si="0"/>
        <v>4354</v>
      </c>
      <c r="D40" s="10">
        <f t="shared" si="1"/>
        <v>2853</v>
      </c>
      <c r="E40" s="10">
        <f t="shared" si="2"/>
        <v>1501</v>
      </c>
      <c r="F40" s="10">
        <f t="shared" si="3"/>
        <v>7505</v>
      </c>
      <c r="G40" s="9"/>
      <c r="H40" s="10">
        <v>75</v>
      </c>
      <c r="I40" s="20">
        <v>49360</v>
      </c>
      <c r="J40" s="10">
        <f t="shared" si="4"/>
        <v>12253</v>
      </c>
      <c r="K40" s="10">
        <f t="shared" si="5"/>
        <v>8028</v>
      </c>
      <c r="L40" s="10">
        <f t="shared" si="6"/>
        <v>4225</v>
      </c>
      <c r="M40" s="10">
        <f t="shared" si="7"/>
        <v>21125</v>
      </c>
    </row>
    <row r="41" spans="1:13" ht="19.5" customHeight="1">
      <c r="A41" s="10">
        <v>36</v>
      </c>
      <c r="B41" s="20">
        <v>18030</v>
      </c>
      <c r="C41" s="10">
        <f t="shared" si="0"/>
        <v>4476</v>
      </c>
      <c r="D41" s="10">
        <f t="shared" si="1"/>
        <v>2932</v>
      </c>
      <c r="E41" s="10">
        <f t="shared" si="2"/>
        <v>1544</v>
      </c>
      <c r="F41" s="10">
        <f t="shared" si="3"/>
        <v>7720</v>
      </c>
      <c r="G41" s="9"/>
      <c r="H41" s="10">
        <v>76</v>
      </c>
      <c r="I41" s="20">
        <v>50560</v>
      </c>
      <c r="J41" s="10">
        <f t="shared" si="4"/>
        <v>12551</v>
      </c>
      <c r="K41" s="10">
        <f t="shared" si="5"/>
        <v>8223</v>
      </c>
      <c r="L41" s="10">
        <f t="shared" si="6"/>
        <v>4328</v>
      </c>
      <c r="M41" s="10">
        <f t="shared" si="7"/>
        <v>21640</v>
      </c>
    </row>
    <row r="42" spans="1:13" ht="19.5" customHeight="1">
      <c r="A42" s="10">
        <v>37</v>
      </c>
      <c r="B42" s="20">
        <v>18520</v>
      </c>
      <c r="C42" s="10">
        <f t="shared" si="0"/>
        <v>4597</v>
      </c>
      <c r="D42" s="10">
        <f t="shared" si="1"/>
        <v>3012</v>
      </c>
      <c r="E42" s="10">
        <f t="shared" si="2"/>
        <v>1585</v>
      </c>
      <c r="F42" s="10">
        <f t="shared" si="3"/>
        <v>7925</v>
      </c>
      <c r="G42" s="9"/>
      <c r="H42" s="10">
        <v>77</v>
      </c>
      <c r="I42" s="20">
        <v>51760</v>
      </c>
      <c r="J42" s="10">
        <f t="shared" si="4"/>
        <v>12849</v>
      </c>
      <c r="K42" s="10">
        <f t="shared" si="5"/>
        <v>8418</v>
      </c>
      <c r="L42" s="10">
        <f t="shared" si="6"/>
        <v>4431</v>
      </c>
      <c r="M42" s="10">
        <f t="shared" si="7"/>
        <v>22155</v>
      </c>
    </row>
    <row r="43" spans="1:13" ht="19.5" customHeight="1">
      <c r="A43" s="10">
        <v>38</v>
      </c>
      <c r="B43" s="20">
        <v>19050</v>
      </c>
      <c r="C43" s="10">
        <f t="shared" si="0"/>
        <v>4729</v>
      </c>
      <c r="D43" s="10">
        <f t="shared" si="1"/>
        <v>3098</v>
      </c>
      <c r="E43" s="10">
        <f t="shared" si="2"/>
        <v>1631</v>
      </c>
      <c r="F43" s="10">
        <f t="shared" si="3"/>
        <v>8155</v>
      </c>
      <c r="G43" s="9"/>
      <c r="H43" s="10">
        <v>78</v>
      </c>
      <c r="I43" s="20">
        <v>53060</v>
      </c>
      <c r="J43" s="10">
        <f t="shared" si="4"/>
        <v>13172</v>
      </c>
      <c r="K43" s="10">
        <f t="shared" si="5"/>
        <v>8630</v>
      </c>
      <c r="L43" s="10">
        <f t="shared" si="6"/>
        <v>4542</v>
      </c>
      <c r="M43" s="10">
        <f t="shared" si="7"/>
        <v>22710</v>
      </c>
    </row>
    <row r="44" spans="1:13" ht="19.5" customHeight="1">
      <c r="A44" s="10">
        <v>39</v>
      </c>
      <c r="B44" s="20">
        <v>19580</v>
      </c>
      <c r="C44" s="10">
        <f t="shared" si="0"/>
        <v>4861</v>
      </c>
      <c r="D44" s="10">
        <f t="shared" si="1"/>
        <v>3184</v>
      </c>
      <c r="E44" s="10">
        <f t="shared" si="2"/>
        <v>1677</v>
      </c>
      <c r="F44" s="10">
        <f t="shared" si="3"/>
        <v>8385</v>
      </c>
      <c r="G44" s="9"/>
      <c r="H44" s="10">
        <v>79</v>
      </c>
      <c r="I44" s="20">
        <v>54360</v>
      </c>
      <c r="J44" s="10">
        <f t="shared" si="4"/>
        <v>13494</v>
      </c>
      <c r="K44" s="10">
        <f t="shared" si="5"/>
        <v>8841</v>
      </c>
      <c r="L44" s="10">
        <f t="shared" si="6"/>
        <v>4653</v>
      </c>
      <c r="M44" s="10">
        <f t="shared" si="7"/>
        <v>23265</v>
      </c>
    </row>
    <row r="45" spans="1:13" ht="19.5" customHeight="1">
      <c r="A45" s="10">
        <v>40</v>
      </c>
      <c r="B45" s="20">
        <v>20110</v>
      </c>
      <c r="C45" s="10">
        <f t="shared" si="0"/>
        <v>4992</v>
      </c>
      <c r="D45" s="10">
        <f t="shared" si="1"/>
        <v>3271</v>
      </c>
      <c r="E45" s="10">
        <f t="shared" si="2"/>
        <v>1721</v>
      </c>
      <c r="F45" s="10">
        <f t="shared" si="3"/>
        <v>8605</v>
      </c>
      <c r="G45" s="9"/>
      <c r="H45" s="10">
        <v>80</v>
      </c>
      <c r="I45" s="20">
        <v>55660</v>
      </c>
      <c r="J45" s="10">
        <f t="shared" si="4"/>
        <v>13817</v>
      </c>
      <c r="K45" s="10">
        <f t="shared" si="5"/>
        <v>9053</v>
      </c>
      <c r="L45" s="10">
        <f t="shared" si="6"/>
        <v>4764</v>
      </c>
      <c r="M45" s="10">
        <f t="shared" si="7"/>
        <v>23820</v>
      </c>
    </row>
    <row r="46" ht="14.25">
      <c r="C46" s="25"/>
    </row>
    <row r="47" spans="1:13" s="23" customFormat="1" ht="15.75" customHeight="1">
      <c r="A47" s="26" t="s">
        <v>28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="23" customFormat="1" ht="14.25">
      <c r="B48" s="24" t="s">
        <v>34</v>
      </c>
    </row>
  </sheetData>
  <sheetProtection password="CC21" sheet="1"/>
  <mergeCells count="8">
    <mergeCell ref="A1:M1"/>
    <mergeCell ref="A2:M2"/>
    <mergeCell ref="A3:A4"/>
    <mergeCell ref="B3:B4"/>
    <mergeCell ref="C3:F3"/>
    <mergeCell ref="H3:H4"/>
    <mergeCell ref="I3:I4"/>
    <mergeCell ref="J3:M3"/>
  </mergeCells>
  <printOptions/>
  <pageMargins left="0.31" right="0.29" top="0.29" bottom="0.26" header="0.2" footer="0.16"/>
  <pageSetup horizontalDpi="600" verticalDpi="600" orientation="portrait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3.57421875" style="8" bestFit="1" customWidth="1"/>
    <col min="2" max="2" width="7.57421875" style="8" customWidth="1"/>
    <col min="3" max="3" width="9.57421875" style="8" customWidth="1"/>
    <col min="4" max="4" width="10.140625" style="8" customWidth="1"/>
    <col min="5" max="5" width="6.7109375" style="8" customWidth="1"/>
    <col min="6" max="6" width="12.7109375" style="8" customWidth="1"/>
    <col min="7" max="7" width="0.9921875" style="8" customWidth="1"/>
    <col min="8" max="8" width="4.8515625" style="8" customWidth="1"/>
    <col min="9" max="9" width="6.7109375" style="8" bestFit="1" customWidth="1"/>
    <col min="10" max="10" width="10.421875" style="8" customWidth="1"/>
    <col min="11" max="11" width="10.00390625" style="8" customWidth="1"/>
    <col min="12" max="12" width="8.8515625" style="8" customWidth="1"/>
    <col min="13" max="13" width="12.57421875" style="8" customWidth="1"/>
    <col min="14" max="14" width="13.140625" style="8" customWidth="1"/>
    <col min="15" max="15" width="11.421875" style="8" customWidth="1"/>
    <col min="16" max="16384" width="9.140625" style="8" customWidth="1"/>
  </cols>
  <sheetData>
    <row r="1" spans="1:17" ht="29.2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Q1" s="21"/>
    </row>
    <row r="2" spans="1:17" ht="33" customHeight="1">
      <c r="A2" s="51" t="str">
        <f>CONCATENATE("From Feb-10 to June-10 (",O11," months) credited into GPF Account &amp; from July-10 paid in cash 
As per GO No Ms No.",O9,",  Dt : ",O10)</f>
        <v>From Feb-10 to June-10 (5 months) credited into GPF Account &amp; from July-10 paid in cash 
As per GO No Ms No.248,  Dt : 07-07-2010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Q2" s="21"/>
    </row>
    <row r="3" spans="1:16" ht="22.5" customHeight="1">
      <c r="A3" s="52" t="s">
        <v>15</v>
      </c>
      <c r="B3" s="52" t="s">
        <v>16</v>
      </c>
      <c r="C3" s="52" t="s">
        <v>3</v>
      </c>
      <c r="D3" s="52"/>
      <c r="E3" s="52"/>
      <c r="F3" s="52"/>
      <c r="G3" s="18"/>
      <c r="H3" s="52" t="s">
        <v>1</v>
      </c>
      <c r="I3" s="52" t="s">
        <v>16</v>
      </c>
      <c r="J3" s="52" t="s">
        <v>3</v>
      </c>
      <c r="K3" s="52"/>
      <c r="L3" s="52"/>
      <c r="M3" s="52"/>
      <c r="O3" s="29"/>
      <c r="P3" s="29"/>
    </row>
    <row r="4" spans="1:16" ht="66" customHeight="1">
      <c r="A4" s="52"/>
      <c r="B4" s="52"/>
      <c r="C4" s="17" t="str">
        <f>CONCATENATE("To be drawn 
@ ",O6,"%")</f>
        <v>To be drawn 
@ 16.264%</v>
      </c>
      <c r="D4" s="17" t="str">
        <f>CONCATENATE("Already drawn 
@ ",O7,"%")</f>
        <v>Already drawn 
@ 9.416%</v>
      </c>
      <c r="E4" s="19" t="s">
        <v>4</v>
      </c>
      <c r="F4" s="17" t="s">
        <v>22</v>
      </c>
      <c r="G4" s="18"/>
      <c r="H4" s="52"/>
      <c r="I4" s="52"/>
      <c r="J4" s="17" t="str">
        <f>CONCATENATE("To be drawn 
@ ",O6,"%")</f>
        <v>To be drawn 
@ 16.264%</v>
      </c>
      <c r="K4" s="17" t="str">
        <f>CONCATENATE("Already drawn 
@ ",O7,"%")</f>
        <v>Already drawn 
@ 9.416%</v>
      </c>
      <c r="L4" s="19" t="s">
        <v>4</v>
      </c>
      <c r="M4" s="17" t="s">
        <v>22</v>
      </c>
      <c r="O4" s="30"/>
      <c r="P4" s="30"/>
    </row>
    <row r="5" spans="1:13" ht="4.5" customHeight="1">
      <c r="A5" s="10"/>
      <c r="B5" s="10"/>
      <c r="C5" s="10"/>
      <c r="D5" s="10"/>
      <c r="E5" s="12"/>
      <c r="F5" s="10"/>
      <c r="G5" s="9"/>
      <c r="H5" s="10"/>
      <c r="I5" s="10"/>
      <c r="J5" s="10"/>
      <c r="K5" s="10"/>
      <c r="L5" s="12"/>
      <c r="M5" s="10"/>
    </row>
    <row r="6" spans="1:16" ht="19.5" customHeight="1">
      <c r="A6" s="10">
        <v>1</v>
      </c>
      <c r="B6" s="20">
        <v>6700</v>
      </c>
      <c r="C6" s="10">
        <f aca="true" t="shared" si="0" ref="C6:C45">ROUND(B6*$O$6/100,0)</f>
        <v>1090</v>
      </c>
      <c r="D6" s="10">
        <f aca="true" t="shared" si="1" ref="D6:D45">ROUND(B6*$O$7/100,0)</f>
        <v>631</v>
      </c>
      <c r="E6" s="10">
        <f aca="true" t="shared" si="2" ref="E6:E45">C6-D6</f>
        <v>459</v>
      </c>
      <c r="F6" s="10">
        <f aca="true" t="shared" si="3" ref="F6:F45">E6*$O$11</f>
        <v>2295</v>
      </c>
      <c r="G6" s="9"/>
      <c r="H6" s="10">
        <v>41</v>
      </c>
      <c r="I6" s="20">
        <v>20680</v>
      </c>
      <c r="J6" s="10">
        <f aca="true" t="shared" si="4" ref="J6:J44">ROUND(I6*$O$6/100,0)</f>
        <v>3363</v>
      </c>
      <c r="K6" s="10">
        <f aca="true" t="shared" si="5" ref="K6:K44">ROUND(I6*$O$7/100,0)</f>
        <v>1947</v>
      </c>
      <c r="L6" s="10">
        <f aca="true" t="shared" si="6" ref="L6:L44">J6-K6</f>
        <v>1416</v>
      </c>
      <c r="M6" s="10">
        <f aca="true" t="shared" si="7" ref="M6:M44">L6*$O$11</f>
        <v>7080</v>
      </c>
      <c r="N6" s="31" t="s">
        <v>26</v>
      </c>
      <c r="O6" s="28">
        <v>16.264</v>
      </c>
      <c r="P6" s="23"/>
    </row>
    <row r="7" spans="1:16" ht="19.5" customHeight="1">
      <c r="A7" s="10">
        <v>2</v>
      </c>
      <c r="B7" s="20">
        <v>6900</v>
      </c>
      <c r="C7" s="10">
        <f t="shared" si="0"/>
        <v>1122</v>
      </c>
      <c r="D7" s="10">
        <f t="shared" si="1"/>
        <v>650</v>
      </c>
      <c r="E7" s="10">
        <f t="shared" si="2"/>
        <v>472</v>
      </c>
      <c r="F7" s="10">
        <f t="shared" si="3"/>
        <v>2360</v>
      </c>
      <c r="G7" s="9"/>
      <c r="H7" s="10">
        <v>42</v>
      </c>
      <c r="I7" s="20">
        <v>21250</v>
      </c>
      <c r="J7" s="10">
        <f t="shared" si="4"/>
        <v>3456</v>
      </c>
      <c r="K7" s="10">
        <f t="shared" si="5"/>
        <v>2001</v>
      </c>
      <c r="L7" s="10">
        <f t="shared" si="6"/>
        <v>1455</v>
      </c>
      <c r="M7" s="10">
        <f t="shared" si="7"/>
        <v>7275</v>
      </c>
      <c r="N7" s="31" t="s">
        <v>25</v>
      </c>
      <c r="O7" s="22">
        <v>9.416</v>
      </c>
      <c r="P7" s="23"/>
    </row>
    <row r="8" spans="1:16" ht="19.5" customHeight="1">
      <c r="A8" s="10">
        <v>3</v>
      </c>
      <c r="B8" s="20">
        <v>7100</v>
      </c>
      <c r="C8" s="10">
        <f t="shared" si="0"/>
        <v>1155</v>
      </c>
      <c r="D8" s="10">
        <f t="shared" si="1"/>
        <v>669</v>
      </c>
      <c r="E8" s="10">
        <f t="shared" si="2"/>
        <v>486</v>
      </c>
      <c r="F8" s="10">
        <f t="shared" si="3"/>
        <v>2430</v>
      </c>
      <c r="G8" s="9"/>
      <c r="H8" s="10">
        <v>43</v>
      </c>
      <c r="I8" s="20">
        <v>21820</v>
      </c>
      <c r="J8" s="10">
        <f t="shared" si="4"/>
        <v>3549</v>
      </c>
      <c r="K8" s="10">
        <f t="shared" si="5"/>
        <v>2055</v>
      </c>
      <c r="L8" s="10">
        <f t="shared" si="6"/>
        <v>1494</v>
      </c>
      <c r="M8" s="10">
        <f t="shared" si="7"/>
        <v>7470</v>
      </c>
      <c r="N8" s="32" t="s">
        <v>27</v>
      </c>
      <c r="O8" s="28">
        <f>O6-O7</f>
        <v>6.847999999999999</v>
      </c>
      <c r="P8" s="23"/>
    </row>
    <row r="9" spans="1:16" ht="19.5" customHeight="1">
      <c r="A9" s="10">
        <v>4</v>
      </c>
      <c r="B9" s="20">
        <v>7300</v>
      </c>
      <c r="C9" s="10">
        <f t="shared" si="0"/>
        <v>1187</v>
      </c>
      <c r="D9" s="10">
        <f t="shared" si="1"/>
        <v>687</v>
      </c>
      <c r="E9" s="10">
        <f t="shared" si="2"/>
        <v>500</v>
      </c>
      <c r="F9" s="10">
        <f t="shared" si="3"/>
        <v>2500</v>
      </c>
      <c r="G9" s="9"/>
      <c r="H9" s="10">
        <v>44</v>
      </c>
      <c r="I9" s="20">
        <v>22430</v>
      </c>
      <c r="J9" s="10">
        <f t="shared" si="4"/>
        <v>3648</v>
      </c>
      <c r="K9" s="10">
        <f t="shared" si="5"/>
        <v>2112</v>
      </c>
      <c r="L9" s="10">
        <f t="shared" si="6"/>
        <v>1536</v>
      </c>
      <c r="M9" s="10">
        <f t="shared" si="7"/>
        <v>7680</v>
      </c>
      <c r="N9" s="32" t="s">
        <v>30</v>
      </c>
      <c r="O9" s="33">
        <v>248</v>
      </c>
      <c r="P9" s="23"/>
    </row>
    <row r="10" spans="1:16" ht="19.5" customHeight="1">
      <c r="A10" s="10">
        <v>5</v>
      </c>
      <c r="B10" s="20">
        <v>7520</v>
      </c>
      <c r="C10" s="10">
        <f t="shared" si="0"/>
        <v>1223</v>
      </c>
      <c r="D10" s="10">
        <f t="shared" si="1"/>
        <v>708</v>
      </c>
      <c r="E10" s="10">
        <f t="shared" si="2"/>
        <v>515</v>
      </c>
      <c r="F10" s="10">
        <f t="shared" si="3"/>
        <v>2575</v>
      </c>
      <c r="G10" s="9"/>
      <c r="H10" s="10">
        <v>45</v>
      </c>
      <c r="I10" s="20">
        <v>23040</v>
      </c>
      <c r="J10" s="10">
        <f t="shared" si="4"/>
        <v>3747</v>
      </c>
      <c r="K10" s="10">
        <f t="shared" si="5"/>
        <v>2169</v>
      </c>
      <c r="L10" s="10">
        <f t="shared" si="6"/>
        <v>1578</v>
      </c>
      <c r="M10" s="10">
        <f t="shared" si="7"/>
        <v>7890</v>
      </c>
      <c r="N10" s="32" t="s">
        <v>31</v>
      </c>
      <c r="O10" s="35" t="s">
        <v>37</v>
      </c>
      <c r="P10" s="23"/>
    </row>
    <row r="11" spans="1:16" ht="21.75" customHeight="1">
      <c r="A11" s="10">
        <v>6</v>
      </c>
      <c r="B11" s="20">
        <v>7740</v>
      </c>
      <c r="C11" s="10">
        <f t="shared" si="0"/>
        <v>1259</v>
      </c>
      <c r="D11" s="10">
        <f t="shared" si="1"/>
        <v>729</v>
      </c>
      <c r="E11" s="10">
        <f t="shared" si="2"/>
        <v>530</v>
      </c>
      <c r="F11" s="10">
        <f t="shared" si="3"/>
        <v>2650</v>
      </c>
      <c r="G11" s="9"/>
      <c r="H11" s="10">
        <v>46</v>
      </c>
      <c r="I11" s="20">
        <v>23650</v>
      </c>
      <c r="J11" s="10">
        <f t="shared" si="4"/>
        <v>3846</v>
      </c>
      <c r="K11" s="10">
        <f t="shared" si="5"/>
        <v>2227</v>
      </c>
      <c r="L11" s="10">
        <f t="shared" si="6"/>
        <v>1619</v>
      </c>
      <c r="M11" s="10">
        <f t="shared" si="7"/>
        <v>8095</v>
      </c>
      <c r="N11" s="34" t="s">
        <v>33</v>
      </c>
      <c r="O11" s="33">
        <v>5</v>
      </c>
      <c r="P11" s="23"/>
    </row>
    <row r="12" spans="1:13" ht="19.5" customHeight="1">
      <c r="A12" s="10">
        <v>7</v>
      </c>
      <c r="B12" s="20">
        <v>7960</v>
      </c>
      <c r="C12" s="10">
        <f t="shared" si="0"/>
        <v>1295</v>
      </c>
      <c r="D12" s="10">
        <f t="shared" si="1"/>
        <v>750</v>
      </c>
      <c r="E12" s="10">
        <f t="shared" si="2"/>
        <v>545</v>
      </c>
      <c r="F12" s="10">
        <f t="shared" si="3"/>
        <v>2725</v>
      </c>
      <c r="G12" s="9"/>
      <c r="H12" s="10">
        <v>47</v>
      </c>
      <c r="I12" s="20">
        <v>24300</v>
      </c>
      <c r="J12" s="10">
        <f t="shared" si="4"/>
        <v>3952</v>
      </c>
      <c r="K12" s="10">
        <f t="shared" si="5"/>
        <v>2288</v>
      </c>
      <c r="L12" s="10">
        <f t="shared" si="6"/>
        <v>1664</v>
      </c>
      <c r="M12" s="10">
        <f t="shared" si="7"/>
        <v>8320</v>
      </c>
    </row>
    <row r="13" spans="1:13" ht="19.5" customHeight="1">
      <c r="A13" s="10">
        <v>8</v>
      </c>
      <c r="B13" s="20">
        <v>8200</v>
      </c>
      <c r="C13" s="10">
        <f t="shared" si="0"/>
        <v>1334</v>
      </c>
      <c r="D13" s="10">
        <f t="shared" si="1"/>
        <v>772</v>
      </c>
      <c r="E13" s="10">
        <f t="shared" si="2"/>
        <v>562</v>
      </c>
      <c r="F13" s="10">
        <f t="shared" si="3"/>
        <v>2810</v>
      </c>
      <c r="G13" s="9"/>
      <c r="H13" s="10">
        <v>48</v>
      </c>
      <c r="I13" s="20">
        <v>24950</v>
      </c>
      <c r="J13" s="10">
        <f t="shared" si="4"/>
        <v>4058</v>
      </c>
      <c r="K13" s="10">
        <f t="shared" si="5"/>
        <v>2349</v>
      </c>
      <c r="L13" s="10">
        <f t="shared" si="6"/>
        <v>1709</v>
      </c>
      <c r="M13" s="10">
        <f t="shared" si="7"/>
        <v>8545</v>
      </c>
    </row>
    <row r="14" spans="1:13" ht="19.5" customHeight="1">
      <c r="A14" s="10">
        <v>9</v>
      </c>
      <c r="B14" s="20">
        <v>8440</v>
      </c>
      <c r="C14" s="10">
        <f t="shared" si="0"/>
        <v>1373</v>
      </c>
      <c r="D14" s="10">
        <f t="shared" si="1"/>
        <v>795</v>
      </c>
      <c r="E14" s="10">
        <f t="shared" si="2"/>
        <v>578</v>
      </c>
      <c r="F14" s="10">
        <f t="shared" si="3"/>
        <v>2890</v>
      </c>
      <c r="G14" s="9"/>
      <c r="H14" s="10">
        <v>49</v>
      </c>
      <c r="I14" s="20">
        <v>25600</v>
      </c>
      <c r="J14" s="10">
        <f t="shared" si="4"/>
        <v>4164</v>
      </c>
      <c r="K14" s="10">
        <f t="shared" si="5"/>
        <v>2410</v>
      </c>
      <c r="L14" s="10">
        <f t="shared" si="6"/>
        <v>1754</v>
      </c>
      <c r="M14" s="10">
        <f t="shared" si="7"/>
        <v>8770</v>
      </c>
    </row>
    <row r="15" spans="1:13" ht="19.5" customHeight="1">
      <c r="A15" s="10">
        <v>10</v>
      </c>
      <c r="B15" s="20">
        <v>8680</v>
      </c>
      <c r="C15" s="10">
        <f t="shared" si="0"/>
        <v>1412</v>
      </c>
      <c r="D15" s="10">
        <f t="shared" si="1"/>
        <v>817</v>
      </c>
      <c r="E15" s="10">
        <f t="shared" si="2"/>
        <v>595</v>
      </c>
      <c r="F15" s="10">
        <f t="shared" si="3"/>
        <v>2975</v>
      </c>
      <c r="G15" s="9"/>
      <c r="H15" s="10">
        <v>50</v>
      </c>
      <c r="I15" s="20">
        <v>26300</v>
      </c>
      <c r="J15" s="10">
        <f t="shared" si="4"/>
        <v>4277</v>
      </c>
      <c r="K15" s="10">
        <f t="shared" si="5"/>
        <v>2476</v>
      </c>
      <c r="L15" s="10">
        <f t="shared" si="6"/>
        <v>1801</v>
      </c>
      <c r="M15" s="10">
        <f t="shared" si="7"/>
        <v>9005</v>
      </c>
    </row>
    <row r="16" spans="1:13" ht="19.5" customHeight="1">
      <c r="A16" s="10">
        <v>11</v>
      </c>
      <c r="B16" s="20">
        <v>8940</v>
      </c>
      <c r="C16" s="10">
        <f t="shared" si="0"/>
        <v>1454</v>
      </c>
      <c r="D16" s="10">
        <f t="shared" si="1"/>
        <v>842</v>
      </c>
      <c r="E16" s="10">
        <f t="shared" si="2"/>
        <v>612</v>
      </c>
      <c r="F16" s="10">
        <f t="shared" si="3"/>
        <v>3060</v>
      </c>
      <c r="G16" s="9"/>
      <c r="H16" s="10">
        <v>51</v>
      </c>
      <c r="I16" s="20">
        <v>27000</v>
      </c>
      <c r="J16" s="10">
        <f t="shared" si="4"/>
        <v>4391</v>
      </c>
      <c r="K16" s="10">
        <f t="shared" si="5"/>
        <v>2542</v>
      </c>
      <c r="L16" s="10">
        <f t="shared" si="6"/>
        <v>1849</v>
      </c>
      <c r="M16" s="10">
        <f t="shared" si="7"/>
        <v>9245</v>
      </c>
    </row>
    <row r="17" spans="1:13" ht="19.5" customHeight="1">
      <c r="A17" s="10">
        <v>12</v>
      </c>
      <c r="B17" s="20">
        <v>9200</v>
      </c>
      <c r="C17" s="10">
        <f t="shared" si="0"/>
        <v>1496</v>
      </c>
      <c r="D17" s="10">
        <f t="shared" si="1"/>
        <v>866</v>
      </c>
      <c r="E17" s="10">
        <f t="shared" si="2"/>
        <v>630</v>
      </c>
      <c r="F17" s="10">
        <f t="shared" si="3"/>
        <v>3150</v>
      </c>
      <c r="G17" s="9"/>
      <c r="H17" s="10">
        <v>52</v>
      </c>
      <c r="I17" s="20">
        <v>27700</v>
      </c>
      <c r="J17" s="10">
        <f t="shared" si="4"/>
        <v>4505</v>
      </c>
      <c r="K17" s="10">
        <f t="shared" si="5"/>
        <v>2608</v>
      </c>
      <c r="L17" s="10">
        <f t="shared" si="6"/>
        <v>1897</v>
      </c>
      <c r="M17" s="10">
        <f t="shared" si="7"/>
        <v>9485</v>
      </c>
    </row>
    <row r="18" spans="1:13" ht="19.5" customHeight="1">
      <c r="A18" s="10">
        <v>13</v>
      </c>
      <c r="B18" s="20">
        <v>9460</v>
      </c>
      <c r="C18" s="10">
        <f t="shared" si="0"/>
        <v>1539</v>
      </c>
      <c r="D18" s="10">
        <f t="shared" si="1"/>
        <v>891</v>
      </c>
      <c r="E18" s="10">
        <f t="shared" si="2"/>
        <v>648</v>
      </c>
      <c r="F18" s="10">
        <f t="shared" si="3"/>
        <v>3240</v>
      </c>
      <c r="G18" s="9"/>
      <c r="H18" s="10">
        <v>53</v>
      </c>
      <c r="I18" s="20">
        <v>28450</v>
      </c>
      <c r="J18" s="10">
        <f t="shared" si="4"/>
        <v>4627</v>
      </c>
      <c r="K18" s="10">
        <f t="shared" si="5"/>
        <v>2679</v>
      </c>
      <c r="L18" s="10">
        <f t="shared" si="6"/>
        <v>1948</v>
      </c>
      <c r="M18" s="10">
        <f t="shared" si="7"/>
        <v>9740</v>
      </c>
    </row>
    <row r="19" spans="1:13" ht="19.5" customHeight="1">
      <c r="A19" s="10">
        <v>14</v>
      </c>
      <c r="B19" s="20">
        <v>9740</v>
      </c>
      <c r="C19" s="10">
        <f t="shared" si="0"/>
        <v>1584</v>
      </c>
      <c r="D19" s="10">
        <f t="shared" si="1"/>
        <v>917</v>
      </c>
      <c r="E19" s="10">
        <f t="shared" si="2"/>
        <v>667</v>
      </c>
      <c r="F19" s="10">
        <f t="shared" si="3"/>
        <v>3335</v>
      </c>
      <c r="G19" s="9"/>
      <c r="H19" s="10">
        <v>54</v>
      </c>
      <c r="I19" s="20">
        <v>29200</v>
      </c>
      <c r="J19" s="10">
        <f t="shared" si="4"/>
        <v>4749</v>
      </c>
      <c r="K19" s="10">
        <f t="shared" si="5"/>
        <v>2749</v>
      </c>
      <c r="L19" s="10">
        <f t="shared" si="6"/>
        <v>2000</v>
      </c>
      <c r="M19" s="10">
        <f t="shared" si="7"/>
        <v>10000</v>
      </c>
    </row>
    <row r="20" spans="1:13" ht="19.5" customHeight="1">
      <c r="A20" s="10">
        <v>15</v>
      </c>
      <c r="B20" s="20">
        <v>10020</v>
      </c>
      <c r="C20" s="10">
        <f t="shared" si="0"/>
        <v>1630</v>
      </c>
      <c r="D20" s="10">
        <f t="shared" si="1"/>
        <v>943</v>
      </c>
      <c r="E20" s="10">
        <f t="shared" si="2"/>
        <v>687</v>
      </c>
      <c r="F20" s="10">
        <f t="shared" si="3"/>
        <v>3435</v>
      </c>
      <c r="G20" s="9"/>
      <c r="H20" s="10">
        <v>55</v>
      </c>
      <c r="I20" s="20">
        <v>29950</v>
      </c>
      <c r="J20" s="10">
        <f t="shared" si="4"/>
        <v>4871</v>
      </c>
      <c r="K20" s="10">
        <f t="shared" si="5"/>
        <v>2820</v>
      </c>
      <c r="L20" s="10">
        <f t="shared" si="6"/>
        <v>2051</v>
      </c>
      <c r="M20" s="10">
        <f t="shared" si="7"/>
        <v>10255</v>
      </c>
    </row>
    <row r="21" spans="1:13" ht="19.5" customHeight="1">
      <c r="A21" s="10">
        <v>16</v>
      </c>
      <c r="B21" s="20">
        <v>10300</v>
      </c>
      <c r="C21" s="10">
        <f t="shared" si="0"/>
        <v>1675</v>
      </c>
      <c r="D21" s="10">
        <f t="shared" si="1"/>
        <v>970</v>
      </c>
      <c r="E21" s="10">
        <f t="shared" si="2"/>
        <v>705</v>
      </c>
      <c r="F21" s="10">
        <f t="shared" si="3"/>
        <v>3525</v>
      </c>
      <c r="G21" s="9"/>
      <c r="H21" s="10">
        <v>56</v>
      </c>
      <c r="I21" s="20">
        <v>30750</v>
      </c>
      <c r="J21" s="10">
        <f t="shared" si="4"/>
        <v>5001</v>
      </c>
      <c r="K21" s="10">
        <f t="shared" si="5"/>
        <v>2895</v>
      </c>
      <c r="L21" s="10">
        <f t="shared" si="6"/>
        <v>2106</v>
      </c>
      <c r="M21" s="10">
        <f t="shared" si="7"/>
        <v>10530</v>
      </c>
    </row>
    <row r="22" spans="1:13" ht="19.5" customHeight="1">
      <c r="A22" s="10">
        <v>17</v>
      </c>
      <c r="B22" s="20">
        <v>10600</v>
      </c>
      <c r="C22" s="10">
        <f t="shared" si="0"/>
        <v>1724</v>
      </c>
      <c r="D22" s="10">
        <f t="shared" si="1"/>
        <v>998</v>
      </c>
      <c r="E22" s="10">
        <f t="shared" si="2"/>
        <v>726</v>
      </c>
      <c r="F22" s="10">
        <f t="shared" si="3"/>
        <v>3630</v>
      </c>
      <c r="G22" s="9"/>
      <c r="H22" s="10">
        <v>57</v>
      </c>
      <c r="I22" s="20">
        <v>31550</v>
      </c>
      <c r="J22" s="10">
        <f t="shared" si="4"/>
        <v>5131</v>
      </c>
      <c r="K22" s="10">
        <f t="shared" si="5"/>
        <v>2971</v>
      </c>
      <c r="L22" s="10">
        <f t="shared" si="6"/>
        <v>2160</v>
      </c>
      <c r="M22" s="10">
        <f t="shared" si="7"/>
        <v>10800</v>
      </c>
    </row>
    <row r="23" spans="1:13" ht="19.5" customHeight="1">
      <c r="A23" s="10">
        <v>18</v>
      </c>
      <c r="B23" s="20">
        <v>10900</v>
      </c>
      <c r="C23" s="10">
        <f t="shared" si="0"/>
        <v>1773</v>
      </c>
      <c r="D23" s="10">
        <f t="shared" si="1"/>
        <v>1026</v>
      </c>
      <c r="E23" s="10">
        <f t="shared" si="2"/>
        <v>747</v>
      </c>
      <c r="F23" s="10">
        <f t="shared" si="3"/>
        <v>3735</v>
      </c>
      <c r="G23" s="9"/>
      <c r="H23" s="10">
        <v>58</v>
      </c>
      <c r="I23" s="20">
        <v>32350</v>
      </c>
      <c r="J23" s="10">
        <f t="shared" si="4"/>
        <v>5261</v>
      </c>
      <c r="K23" s="10">
        <f t="shared" si="5"/>
        <v>3046</v>
      </c>
      <c r="L23" s="10">
        <f t="shared" si="6"/>
        <v>2215</v>
      </c>
      <c r="M23" s="10">
        <f t="shared" si="7"/>
        <v>11075</v>
      </c>
    </row>
    <row r="24" spans="1:13" ht="19.5" customHeight="1">
      <c r="A24" s="10">
        <v>19</v>
      </c>
      <c r="B24" s="20">
        <v>11200</v>
      </c>
      <c r="C24" s="10">
        <f t="shared" si="0"/>
        <v>1822</v>
      </c>
      <c r="D24" s="10">
        <f t="shared" si="1"/>
        <v>1055</v>
      </c>
      <c r="E24" s="10">
        <f t="shared" si="2"/>
        <v>767</v>
      </c>
      <c r="F24" s="10">
        <f t="shared" si="3"/>
        <v>3835</v>
      </c>
      <c r="G24" s="9"/>
      <c r="H24" s="10">
        <v>59</v>
      </c>
      <c r="I24" s="20">
        <v>33200</v>
      </c>
      <c r="J24" s="10">
        <f t="shared" si="4"/>
        <v>5400</v>
      </c>
      <c r="K24" s="10">
        <f t="shared" si="5"/>
        <v>3126</v>
      </c>
      <c r="L24" s="10">
        <f t="shared" si="6"/>
        <v>2274</v>
      </c>
      <c r="M24" s="10">
        <f t="shared" si="7"/>
        <v>11370</v>
      </c>
    </row>
    <row r="25" spans="1:13" ht="19.5" customHeight="1">
      <c r="A25" s="10">
        <v>20</v>
      </c>
      <c r="B25" s="20">
        <v>11530</v>
      </c>
      <c r="C25" s="10">
        <f t="shared" si="0"/>
        <v>1875</v>
      </c>
      <c r="D25" s="10">
        <f t="shared" si="1"/>
        <v>1086</v>
      </c>
      <c r="E25" s="10">
        <f t="shared" si="2"/>
        <v>789</v>
      </c>
      <c r="F25" s="10">
        <f t="shared" si="3"/>
        <v>3945</v>
      </c>
      <c r="G25" s="9"/>
      <c r="H25" s="10">
        <v>60</v>
      </c>
      <c r="I25" s="20">
        <v>34050</v>
      </c>
      <c r="J25" s="10">
        <f t="shared" si="4"/>
        <v>5538</v>
      </c>
      <c r="K25" s="10">
        <f t="shared" si="5"/>
        <v>3206</v>
      </c>
      <c r="L25" s="10">
        <f t="shared" si="6"/>
        <v>2332</v>
      </c>
      <c r="M25" s="10">
        <f t="shared" si="7"/>
        <v>11660</v>
      </c>
    </row>
    <row r="26" spans="1:13" ht="19.5" customHeight="1">
      <c r="A26" s="10">
        <v>21</v>
      </c>
      <c r="B26" s="20">
        <v>11860</v>
      </c>
      <c r="C26" s="10">
        <f t="shared" si="0"/>
        <v>1929</v>
      </c>
      <c r="D26" s="10">
        <f t="shared" si="1"/>
        <v>1117</v>
      </c>
      <c r="E26" s="10">
        <f t="shared" si="2"/>
        <v>812</v>
      </c>
      <c r="F26" s="10">
        <f t="shared" si="3"/>
        <v>4060</v>
      </c>
      <c r="G26" s="9"/>
      <c r="H26" s="10">
        <v>61</v>
      </c>
      <c r="I26" s="20">
        <v>34900</v>
      </c>
      <c r="J26" s="10">
        <f t="shared" si="4"/>
        <v>5676</v>
      </c>
      <c r="K26" s="10">
        <f t="shared" si="5"/>
        <v>3286</v>
      </c>
      <c r="L26" s="10">
        <f t="shared" si="6"/>
        <v>2390</v>
      </c>
      <c r="M26" s="10">
        <f t="shared" si="7"/>
        <v>11950</v>
      </c>
    </row>
    <row r="27" spans="1:13" ht="19.5" customHeight="1">
      <c r="A27" s="10">
        <v>22</v>
      </c>
      <c r="B27" s="20">
        <v>12190</v>
      </c>
      <c r="C27" s="10">
        <f t="shared" si="0"/>
        <v>1983</v>
      </c>
      <c r="D27" s="10">
        <f t="shared" si="1"/>
        <v>1148</v>
      </c>
      <c r="E27" s="10">
        <f t="shared" si="2"/>
        <v>835</v>
      </c>
      <c r="F27" s="10">
        <f t="shared" si="3"/>
        <v>4175</v>
      </c>
      <c r="G27" s="9"/>
      <c r="H27" s="10">
        <v>62</v>
      </c>
      <c r="I27" s="20">
        <v>35800</v>
      </c>
      <c r="J27" s="10">
        <f t="shared" si="4"/>
        <v>5823</v>
      </c>
      <c r="K27" s="10">
        <f t="shared" si="5"/>
        <v>3371</v>
      </c>
      <c r="L27" s="10">
        <f t="shared" si="6"/>
        <v>2452</v>
      </c>
      <c r="M27" s="10">
        <f t="shared" si="7"/>
        <v>12260</v>
      </c>
    </row>
    <row r="28" spans="1:13" ht="19.5" customHeight="1">
      <c r="A28" s="10">
        <v>23</v>
      </c>
      <c r="B28" s="20">
        <v>12550</v>
      </c>
      <c r="C28" s="10">
        <f t="shared" si="0"/>
        <v>2041</v>
      </c>
      <c r="D28" s="10">
        <f t="shared" si="1"/>
        <v>1182</v>
      </c>
      <c r="E28" s="10">
        <f t="shared" si="2"/>
        <v>859</v>
      </c>
      <c r="F28" s="10">
        <f t="shared" si="3"/>
        <v>4295</v>
      </c>
      <c r="G28" s="9"/>
      <c r="H28" s="10">
        <v>63</v>
      </c>
      <c r="I28" s="20">
        <v>36700</v>
      </c>
      <c r="J28" s="10">
        <f t="shared" si="4"/>
        <v>5969</v>
      </c>
      <c r="K28" s="10">
        <f t="shared" si="5"/>
        <v>3456</v>
      </c>
      <c r="L28" s="10">
        <f t="shared" si="6"/>
        <v>2513</v>
      </c>
      <c r="M28" s="10">
        <f t="shared" si="7"/>
        <v>12565</v>
      </c>
    </row>
    <row r="29" spans="1:13" ht="19.5" customHeight="1">
      <c r="A29" s="10">
        <v>24</v>
      </c>
      <c r="B29" s="20">
        <v>12910</v>
      </c>
      <c r="C29" s="10">
        <f t="shared" si="0"/>
        <v>2100</v>
      </c>
      <c r="D29" s="10">
        <f t="shared" si="1"/>
        <v>1216</v>
      </c>
      <c r="E29" s="10">
        <f t="shared" si="2"/>
        <v>884</v>
      </c>
      <c r="F29" s="10">
        <f t="shared" si="3"/>
        <v>4420</v>
      </c>
      <c r="G29" s="9"/>
      <c r="H29" s="10">
        <v>64</v>
      </c>
      <c r="I29" s="20">
        <v>37600</v>
      </c>
      <c r="J29" s="10">
        <f t="shared" si="4"/>
        <v>6115</v>
      </c>
      <c r="K29" s="10">
        <f t="shared" si="5"/>
        <v>3540</v>
      </c>
      <c r="L29" s="10">
        <f t="shared" si="6"/>
        <v>2575</v>
      </c>
      <c r="M29" s="10">
        <f t="shared" si="7"/>
        <v>12875</v>
      </c>
    </row>
    <row r="30" spans="1:13" ht="19.5" customHeight="1">
      <c r="A30" s="10">
        <v>25</v>
      </c>
      <c r="B30" s="20">
        <v>13270</v>
      </c>
      <c r="C30" s="10">
        <f t="shared" si="0"/>
        <v>2158</v>
      </c>
      <c r="D30" s="10">
        <f t="shared" si="1"/>
        <v>1250</v>
      </c>
      <c r="E30" s="10">
        <f t="shared" si="2"/>
        <v>908</v>
      </c>
      <c r="F30" s="10">
        <f t="shared" si="3"/>
        <v>4540</v>
      </c>
      <c r="G30" s="9"/>
      <c r="H30" s="10">
        <v>65</v>
      </c>
      <c r="I30" s="20">
        <v>38570</v>
      </c>
      <c r="J30" s="10">
        <f t="shared" si="4"/>
        <v>6273</v>
      </c>
      <c r="K30" s="10">
        <f t="shared" si="5"/>
        <v>3632</v>
      </c>
      <c r="L30" s="10">
        <f t="shared" si="6"/>
        <v>2641</v>
      </c>
      <c r="M30" s="10">
        <f t="shared" si="7"/>
        <v>13205</v>
      </c>
    </row>
    <row r="31" spans="1:13" ht="19.5" customHeight="1">
      <c r="A31" s="10">
        <v>26</v>
      </c>
      <c r="B31" s="20">
        <v>13660</v>
      </c>
      <c r="C31" s="10">
        <f t="shared" si="0"/>
        <v>2222</v>
      </c>
      <c r="D31" s="10">
        <f t="shared" si="1"/>
        <v>1286</v>
      </c>
      <c r="E31" s="10">
        <f t="shared" si="2"/>
        <v>936</v>
      </c>
      <c r="F31" s="10">
        <f t="shared" si="3"/>
        <v>4680</v>
      </c>
      <c r="G31" s="9"/>
      <c r="H31" s="10">
        <v>66</v>
      </c>
      <c r="I31" s="20">
        <v>39540</v>
      </c>
      <c r="J31" s="10">
        <f t="shared" si="4"/>
        <v>6431</v>
      </c>
      <c r="K31" s="10">
        <f t="shared" si="5"/>
        <v>3723</v>
      </c>
      <c r="L31" s="10">
        <f t="shared" si="6"/>
        <v>2708</v>
      </c>
      <c r="M31" s="10">
        <f t="shared" si="7"/>
        <v>13540</v>
      </c>
    </row>
    <row r="32" spans="1:13" ht="19.5" customHeight="1">
      <c r="A32" s="10">
        <v>27</v>
      </c>
      <c r="B32" s="20">
        <v>14050</v>
      </c>
      <c r="C32" s="10">
        <f t="shared" si="0"/>
        <v>2285</v>
      </c>
      <c r="D32" s="10">
        <f t="shared" si="1"/>
        <v>1323</v>
      </c>
      <c r="E32" s="10">
        <f t="shared" si="2"/>
        <v>962</v>
      </c>
      <c r="F32" s="10">
        <f t="shared" si="3"/>
        <v>4810</v>
      </c>
      <c r="G32" s="9"/>
      <c r="H32" s="10">
        <v>67</v>
      </c>
      <c r="I32" s="20">
        <v>40510</v>
      </c>
      <c r="J32" s="10">
        <f t="shared" si="4"/>
        <v>6589</v>
      </c>
      <c r="K32" s="10">
        <f t="shared" si="5"/>
        <v>3814</v>
      </c>
      <c r="L32" s="10">
        <f t="shared" si="6"/>
        <v>2775</v>
      </c>
      <c r="M32" s="10">
        <f t="shared" si="7"/>
        <v>13875</v>
      </c>
    </row>
    <row r="33" spans="1:13" ht="19.5" customHeight="1">
      <c r="A33" s="10">
        <v>28</v>
      </c>
      <c r="B33" s="20">
        <v>14440</v>
      </c>
      <c r="C33" s="10">
        <f t="shared" si="0"/>
        <v>2349</v>
      </c>
      <c r="D33" s="10">
        <f t="shared" si="1"/>
        <v>1360</v>
      </c>
      <c r="E33" s="10">
        <f t="shared" si="2"/>
        <v>989</v>
      </c>
      <c r="F33" s="10">
        <f t="shared" si="3"/>
        <v>4945</v>
      </c>
      <c r="G33" s="9"/>
      <c r="H33" s="10">
        <v>68</v>
      </c>
      <c r="I33" s="20">
        <v>41550</v>
      </c>
      <c r="J33" s="10">
        <f t="shared" si="4"/>
        <v>6758</v>
      </c>
      <c r="K33" s="10">
        <f t="shared" si="5"/>
        <v>3912</v>
      </c>
      <c r="L33" s="10">
        <f t="shared" si="6"/>
        <v>2846</v>
      </c>
      <c r="M33" s="10">
        <f t="shared" si="7"/>
        <v>14230</v>
      </c>
    </row>
    <row r="34" spans="1:13" ht="19.5" customHeight="1">
      <c r="A34" s="10">
        <v>29</v>
      </c>
      <c r="B34" s="20">
        <v>14860</v>
      </c>
      <c r="C34" s="10">
        <f t="shared" si="0"/>
        <v>2417</v>
      </c>
      <c r="D34" s="10">
        <f t="shared" si="1"/>
        <v>1399</v>
      </c>
      <c r="E34" s="10">
        <f t="shared" si="2"/>
        <v>1018</v>
      </c>
      <c r="F34" s="10">
        <f t="shared" si="3"/>
        <v>5090</v>
      </c>
      <c r="G34" s="9"/>
      <c r="H34" s="10">
        <v>69</v>
      </c>
      <c r="I34" s="20">
        <v>42590</v>
      </c>
      <c r="J34" s="10">
        <f t="shared" si="4"/>
        <v>6927</v>
      </c>
      <c r="K34" s="10">
        <f t="shared" si="5"/>
        <v>4010</v>
      </c>
      <c r="L34" s="10">
        <f t="shared" si="6"/>
        <v>2917</v>
      </c>
      <c r="M34" s="10">
        <f t="shared" si="7"/>
        <v>14585</v>
      </c>
    </row>
    <row r="35" spans="1:13" ht="19.5" customHeight="1">
      <c r="A35" s="10">
        <v>30</v>
      </c>
      <c r="B35" s="20">
        <v>15280</v>
      </c>
      <c r="C35" s="10">
        <f t="shared" si="0"/>
        <v>2485</v>
      </c>
      <c r="D35" s="10">
        <f t="shared" si="1"/>
        <v>1439</v>
      </c>
      <c r="E35" s="10">
        <f t="shared" si="2"/>
        <v>1046</v>
      </c>
      <c r="F35" s="10">
        <f t="shared" si="3"/>
        <v>5230</v>
      </c>
      <c r="G35" s="9"/>
      <c r="H35" s="10">
        <v>70</v>
      </c>
      <c r="I35" s="20">
        <v>43630</v>
      </c>
      <c r="J35" s="10">
        <f t="shared" si="4"/>
        <v>7096</v>
      </c>
      <c r="K35" s="10">
        <f t="shared" si="5"/>
        <v>4108</v>
      </c>
      <c r="L35" s="10">
        <f t="shared" si="6"/>
        <v>2988</v>
      </c>
      <c r="M35" s="10">
        <f t="shared" si="7"/>
        <v>14940</v>
      </c>
    </row>
    <row r="36" spans="1:13" ht="19.5" customHeight="1">
      <c r="A36" s="10">
        <v>31</v>
      </c>
      <c r="B36" s="20">
        <v>15700</v>
      </c>
      <c r="C36" s="10">
        <f t="shared" si="0"/>
        <v>2553</v>
      </c>
      <c r="D36" s="10">
        <f t="shared" si="1"/>
        <v>1478</v>
      </c>
      <c r="E36" s="10">
        <f t="shared" si="2"/>
        <v>1075</v>
      </c>
      <c r="F36" s="10">
        <f t="shared" si="3"/>
        <v>5375</v>
      </c>
      <c r="G36" s="9"/>
      <c r="H36" s="10">
        <v>71</v>
      </c>
      <c r="I36" s="20">
        <v>44740</v>
      </c>
      <c r="J36" s="10">
        <f t="shared" si="4"/>
        <v>7277</v>
      </c>
      <c r="K36" s="10">
        <f t="shared" si="5"/>
        <v>4213</v>
      </c>
      <c r="L36" s="10">
        <f t="shared" si="6"/>
        <v>3064</v>
      </c>
      <c r="M36" s="10">
        <f t="shared" si="7"/>
        <v>15320</v>
      </c>
    </row>
    <row r="37" spans="1:13" ht="19.5" customHeight="1">
      <c r="A37" s="10">
        <v>32</v>
      </c>
      <c r="B37" s="20">
        <v>16150</v>
      </c>
      <c r="C37" s="10">
        <f t="shared" si="0"/>
        <v>2627</v>
      </c>
      <c r="D37" s="10">
        <f t="shared" si="1"/>
        <v>1521</v>
      </c>
      <c r="E37" s="10">
        <f t="shared" si="2"/>
        <v>1106</v>
      </c>
      <c r="F37" s="10">
        <f t="shared" si="3"/>
        <v>5530</v>
      </c>
      <c r="G37" s="9"/>
      <c r="H37" s="10">
        <v>72</v>
      </c>
      <c r="I37" s="20">
        <v>45850</v>
      </c>
      <c r="J37" s="10">
        <f t="shared" si="4"/>
        <v>7457</v>
      </c>
      <c r="K37" s="10">
        <f t="shared" si="5"/>
        <v>4317</v>
      </c>
      <c r="L37" s="10">
        <f t="shared" si="6"/>
        <v>3140</v>
      </c>
      <c r="M37" s="10">
        <f t="shared" si="7"/>
        <v>15700</v>
      </c>
    </row>
    <row r="38" spans="1:13" ht="19.5" customHeight="1">
      <c r="A38" s="10">
        <v>33</v>
      </c>
      <c r="B38" s="20">
        <v>16600</v>
      </c>
      <c r="C38" s="10">
        <f t="shared" si="0"/>
        <v>2700</v>
      </c>
      <c r="D38" s="10">
        <f t="shared" si="1"/>
        <v>1563</v>
      </c>
      <c r="E38" s="10">
        <f t="shared" si="2"/>
        <v>1137</v>
      </c>
      <c r="F38" s="10">
        <f t="shared" si="3"/>
        <v>5685</v>
      </c>
      <c r="G38" s="9"/>
      <c r="H38" s="10">
        <v>73</v>
      </c>
      <c r="I38" s="20">
        <v>46960</v>
      </c>
      <c r="J38" s="10">
        <f t="shared" si="4"/>
        <v>7638</v>
      </c>
      <c r="K38" s="10">
        <f t="shared" si="5"/>
        <v>4422</v>
      </c>
      <c r="L38" s="10">
        <f t="shared" si="6"/>
        <v>3216</v>
      </c>
      <c r="M38" s="10">
        <f t="shared" si="7"/>
        <v>16080</v>
      </c>
    </row>
    <row r="39" spans="1:13" ht="19.5" customHeight="1">
      <c r="A39" s="10">
        <v>34</v>
      </c>
      <c r="B39" s="20">
        <v>17050</v>
      </c>
      <c r="C39" s="10">
        <f t="shared" si="0"/>
        <v>2773</v>
      </c>
      <c r="D39" s="10">
        <f t="shared" si="1"/>
        <v>1605</v>
      </c>
      <c r="E39" s="10">
        <f t="shared" si="2"/>
        <v>1168</v>
      </c>
      <c r="F39" s="10">
        <f t="shared" si="3"/>
        <v>5840</v>
      </c>
      <c r="G39" s="9"/>
      <c r="H39" s="10">
        <v>74</v>
      </c>
      <c r="I39" s="20">
        <v>48160</v>
      </c>
      <c r="J39" s="10">
        <f t="shared" si="4"/>
        <v>7833</v>
      </c>
      <c r="K39" s="10">
        <f t="shared" si="5"/>
        <v>4535</v>
      </c>
      <c r="L39" s="10">
        <f t="shared" si="6"/>
        <v>3298</v>
      </c>
      <c r="M39" s="10">
        <f t="shared" si="7"/>
        <v>16490</v>
      </c>
    </row>
    <row r="40" spans="1:13" ht="19.5" customHeight="1">
      <c r="A40" s="10">
        <v>35</v>
      </c>
      <c r="B40" s="20">
        <v>17540</v>
      </c>
      <c r="C40" s="10">
        <f t="shared" si="0"/>
        <v>2853</v>
      </c>
      <c r="D40" s="10">
        <f t="shared" si="1"/>
        <v>1652</v>
      </c>
      <c r="E40" s="10">
        <f t="shared" si="2"/>
        <v>1201</v>
      </c>
      <c r="F40" s="10">
        <f t="shared" si="3"/>
        <v>6005</v>
      </c>
      <c r="G40" s="9"/>
      <c r="H40" s="10">
        <v>75</v>
      </c>
      <c r="I40" s="20">
        <v>49360</v>
      </c>
      <c r="J40" s="10">
        <f t="shared" si="4"/>
        <v>8028</v>
      </c>
      <c r="K40" s="10">
        <f t="shared" si="5"/>
        <v>4648</v>
      </c>
      <c r="L40" s="10">
        <f t="shared" si="6"/>
        <v>3380</v>
      </c>
      <c r="M40" s="10">
        <f t="shared" si="7"/>
        <v>16900</v>
      </c>
    </row>
    <row r="41" spans="1:13" ht="19.5" customHeight="1">
      <c r="A41" s="10">
        <v>36</v>
      </c>
      <c r="B41" s="20">
        <v>18030</v>
      </c>
      <c r="C41" s="10">
        <f t="shared" si="0"/>
        <v>2932</v>
      </c>
      <c r="D41" s="10">
        <f t="shared" si="1"/>
        <v>1698</v>
      </c>
      <c r="E41" s="10">
        <f t="shared" si="2"/>
        <v>1234</v>
      </c>
      <c r="F41" s="10">
        <f t="shared" si="3"/>
        <v>6170</v>
      </c>
      <c r="G41" s="9"/>
      <c r="H41" s="10">
        <v>76</v>
      </c>
      <c r="I41" s="20">
        <v>50560</v>
      </c>
      <c r="J41" s="10">
        <f t="shared" si="4"/>
        <v>8223</v>
      </c>
      <c r="K41" s="10">
        <f t="shared" si="5"/>
        <v>4761</v>
      </c>
      <c r="L41" s="10">
        <f t="shared" si="6"/>
        <v>3462</v>
      </c>
      <c r="M41" s="10">
        <f t="shared" si="7"/>
        <v>17310</v>
      </c>
    </row>
    <row r="42" spans="1:13" ht="19.5" customHeight="1">
      <c r="A42" s="10">
        <v>37</v>
      </c>
      <c r="B42" s="20">
        <v>18520</v>
      </c>
      <c r="C42" s="10">
        <f t="shared" si="0"/>
        <v>3012</v>
      </c>
      <c r="D42" s="10">
        <f t="shared" si="1"/>
        <v>1744</v>
      </c>
      <c r="E42" s="10">
        <f t="shared" si="2"/>
        <v>1268</v>
      </c>
      <c r="F42" s="10">
        <f t="shared" si="3"/>
        <v>6340</v>
      </c>
      <c r="G42" s="9"/>
      <c r="H42" s="10">
        <v>77</v>
      </c>
      <c r="I42" s="20">
        <v>51760</v>
      </c>
      <c r="J42" s="10">
        <f t="shared" si="4"/>
        <v>8418</v>
      </c>
      <c r="K42" s="10">
        <f t="shared" si="5"/>
        <v>4874</v>
      </c>
      <c r="L42" s="10">
        <f t="shared" si="6"/>
        <v>3544</v>
      </c>
      <c r="M42" s="10">
        <f t="shared" si="7"/>
        <v>17720</v>
      </c>
    </row>
    <row r="43" spans="1:13" ht="19.5" customHeight="1">
      <c r="A43" s="10">
        <v>38</v>
      </c>
      <c r="B43" s="20">
        <v>19050</v>
      </c>
      <c r="C43" s="10">
        <f t="shared" si="0"/>
        <v>3098</v>
      </c>
      <c r="D43" s="10">
        <f t="shared" si="1"/>
        <v>1794</v>
      </c>
      <c r="E43" s="10">
        <f t="shared" si="2"/>
        <v>1304</v>
      </c>
      <c r="F43" s="10">
        <f t="shared" si="3"/>
        <v>6520</v>
      </c>
      <c r="G43" s="9"/>
      <c r="H43" s="10">
        <v>78</v>
      </c>
      <c r="I43" s="20">
        <v>53060</v>
      </c>
      <c r="J43" s="10">
        <f t="shared" si="4"/>
        <v>8630</v>
      </c>
      <c r="K43" s="10">
        <f t="shared" si="5"/>
        <v>4996</v>
      </c>
      <c r="L43" s="10">
        <f t="shared" si="6"/>
        <v>3634</v>
      </c>
      <c r="M43" s="10">
        <f t="shared" si="7"/>
        <v>18170</v>
      </c>
    </row>
    <row r="44" spans="1:13" ht="19.5" customHeight="1">
      <c r="A44" s="10">
        <v>39</v>
      </c>
      <c r="B44" s="20">
        <v>19580</v>
      </c>
      <c r="C44" s="10">
        <f t="shared" si="0"/>
        <v>3184</v>
      </c>
      <c r="D44" s="10">
        <f t="shared" si="1"/>
        <v>1844</v>
      </c>
      <c r="E44" s="10">
        <f t="shared" si="2"/>
        <v>1340</v>
      </c>
      <c r="F44" s="10">
        <f t="shared" si="3"/>
        <v>6700</v>
      </c>
      <c r="G44" s="9"/>
      <c r="H44" s="10">
        <v>79</v>
      </c>
      <c r="I44" s="20">
        <v>54360</v>
      </c>
      <c r="J44" s="10">
        <f t="shared" si="4"/>
        <v>8841</v>
      </c>
      <c r="K44" s="10">
        <f t="shared" si="5"/>
        <v>5119</v>
      </c>
      <c r="L44" s="10">
        <f t="shared" si="6"/>
        <v>3722</v>
      </c>
      <c r="M44" s="10">
        <f t="shared" si="7"/>
        <v>18610</v>
      </c>
    </row>
    <row r="45" spans="1:13" ht="19.5" customHeight="1">
      <c r="A45" s="10">
        <v>40</v>
      </c>
      <c r="B45" s="20">
        <v>20110</v>
      </c>
      <c r="C45" s="10">
        <f t="shared" si="0"/>
        <v>3271</v>
      </c>
      <c r="D45" s="10">
        <f t="shared" si="1"/>
        <v>1894</v>
      </c>
      <c r="E45" s="10">
        <f t="shared" si="2"/>
        <v>1377</v>
      </c>
      <c r="F45" s="10">
        <f t="shared" si="3"/>
        <v>6885</v>
      </c>
      <c r="G45" s="9"/>
      <c r="H45" s="10">
        <v>80</v>
      </c>
      <c r="I45" s="20">
        <v>55660</v>
      </c>
      <c r="J45" s="10">
        <f>ROUND(I45*$O$6/100,0)</f>
        <v>9053</v>
      </c>
      <c r="K45" s="10">
        <f>ROUND(I45*$O$7/100,0)</f>
        <v>5241</v>
      </c>
      <c r="L45" s="10">
        <f>J45-K45</f>
        <v>3812</v>
      </c>
      <c r="M45" s="10">
        <f>L45*$O$11</f>
        <v>19060</v>
      </c>
    </row>
    <row r="46" ht="14.25">
      <c r="C46" s="25"/>
    </row>
    <row r="47" spans="1:13" s="23" customFormat="1" ht="15.75" customHeight="1">
      <c r="A47" s="26" t="s">
        <v>28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="23" customFormat="1" ht="14.25">
      <c r="B48" s="24" t="s">
        <v>34</v>
      </c>
    </row>
  </sheetData>
  <sheetProtection password="CC21" sheet="1"/>
  <mergeCells count="8">
    <mergeCell ref="A1:M1"/>
    <mergeCell ref="A2:M2"/>
    <mergeCell ref="A3:A4"/>
    <mergeCell ref="B3:B4"/>
    <mergeCell ref="C3:F3"/>
    <mergeCell ref="H3:H4"/>
    <mergeCell ref="I3:I4"/>
    <mergeCell ref="J3:M3"/>
  </mergeCells>
  <printOptions/>
  <pageMargins left="0.31" right="0.29" top="0.29" bottom="0.26" header="0.2" footer="0.16"/>
  <pageSetup horizontalDpi="600" verticalDpi="600" orientation="portrait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3.57421875" style="8" bestFit="1" customWidth="1"/>
    <col min="2" max="2" width="7.57421875" style="8" customWidth="1"/>
    <col min="3" max="3" width="9.57421875" style="8" customWidth="1"/>
    <col min="4" max="4" width="10.140625" style="8" customWidth="1"/>
    <col min="5" max="5" width="6.7109375" style="8" customWidth="1"/>
    <col min="6" max="6" width="12.7109375" style="8" customWidth="1"/>
    <col min="7" max="7" width="0.9921875" style="8" customWidth="1"/>
    <col min="8" max="8" width="4.8515625" style="8" customWidth="1"/>
    <col min="9" max="9" width="6.7109375" style="8" bestFit="1" customWidth="1"/>
    <col min="10" max="10" width="10.421875" style="8" customWidth="1"/>
    <col min="11" max="11" width="10.00390625" style="8" customWidth="1"/>
    <col min="12" max="12" width="8.8515625" style="8" customWidth="1"/>
    <col min="13" max="13" width="12.57421875" style="8" customWidth="1"/>
    <col min="14" max="14" width="13.140625" style="8" customWidth="1"/>
    <col min="15" max="15" width="11.421875" style="8" customWidth="1"/>
    <col min="16" max="16384" width="9.140625" style="8" customWidth="1"/>
  </cols>
  <sheetData>
    <row r="1" spans="1:17" ht="29.2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Q1" s="21"/>
    </row>
    <row r="2" spans="1:17" ht="33" customHeight="1">
      <c r="A2" s="51" t="str">
        <f>CONCATENATE("From July-09 to Oct-09 (",O11," months) credited into GPF Account &amp; from Apr-09 paid in cash 
As per GO No Ms No.",O9,",  Dt : ",O10)</f>
        <v>From July-09 to Oct-09 (1 months) credited into GPF Account &amp; from Apr-09 paid in cash 
As per GO No Ms No.248,  Dt : 07-07-2010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Q2" s="21"/>
    </row>
    <row r="3" spans="1:16" ht="22.5" customHeight="1">
      <c r="A3" s="52" t="s">
        <v>15</v>
      </c>
      <c r="B3" s="52" t="s">
        <v>16</v>
      </c>
      <c r="C3" s="52" t="s">
        <v>3</v>
      </c>
      <c r="D3" s="52"/>
      <c r="E3" s="52"/>
      <c r="F3" s="52"/>
      <c r="G3" s="18"/>
      <c r="H3" s="52" t="s">
        <v>1</v>
      </c>
      <c r="I3" s="52" t="s">
        <v>16</v>
      </c>
      <c r="J3" s="52" t="s">
        <v>3</v>
      </c>
      <c r="K3" s="52"/>
      <c r="L3" s="52"/>
      <c r="M3" s="52"/>
      <c r="O3" s="29"/>
      <c r="P3" s="29"/>
    </row>
    <row r="4" spans="1:16" ht="66" customHeight="1">
      <c r="A4" s="52"/>
      <c r="B4" s="52"/>
      <c r="C4" s="17" t="str">
        <f>CONCATENATE("To be drawn 
@ ",O6,"%")</f>
        <v>To be drawn 
@ 73.476%</v>
      </c>
      <c r="D4" s="17" t="str">
        <f>CONCATENATE("Already drawn 
@ ",O7,"%")</f>
        <v>Already drawn 
@ 60.288%</v>
      </c>
      <c r="E4" s="19" t="s">
        <v>4</v>
      </c>
      <c r="F4" s="17" t="s">
        <v>36</v>
      </c>
      <c r="G4" s="18"/>
      <c r="H4" s="52"/>
      <c r="I4" s="52"/>
      <c r="J4" s="17" t="str">
        <f>CONCATENATE("To be drawn 
@ ",O6,"%")</f>
        <v>To be drawn 
@ 73.476%</v>
      </c>
      <c r="K4" s="17" t="str">
        <f>CONCATENATE("Already drawn 
@ ",O7,"%")</f>
        <v>Already drawn 
@ 60.288%</v>
      </c>
      <c r="L4" s="19" t="s">
        <v>4</v>
      </c>
      <c r="M4" s="17" t="s">
        <v>36</v>
      </c>
      <c r="O4" s="30"/>
      <c r="P4" s="30"/>
    </row>
    <row r="5" spans="1:13" ht="4.5" customHeight="1">
      <c r="A5" s="10"/>
      <c r="B5" s="10"/>
      <c r="C5" s="10"/>
      <c r="D5" s="10"/>
      <c r="E5" s="12"/>
      <c r="F5" s="10"/>
      <c r="G5" s="9"/>
      <c r="H5" s="10"/>
      <c r="I5" s="10"/>
      <c r="J5" s="10"/>
      <c r="K5" s="10"/>
      <c r="L5" s="12"/>
      <c r="M5" s="10"/>
    </row>
    <row r="6" spans="1:16" ht="19.5" customHeight="1">
      <c r="A6" s="10">
        <v>1</v>
      </c>
      <c r="B6" s="20">
        <v>3850</v>
      </c>
      <c r="C6" s="10">
        <f aca="true" t="shared" si="0" ref="C6:C45">ROUND(B6*$O$6/100,0)</f>
        <v>2829</v>
      </c>
      <c r="D6" s="10">
        <f aca="true" t="shared" si="1" ref="D6:D45">ROUND(B6*$O$7/100,0)</f>
        <v>2321</v>
      </c>
      <c r="E6" s="10">
        <f aca="true" t="shared" si="2" ref="E6:E45">C6-D6</f>
        <v>508</v>
      </c>
      <c r="F6" s="10">
        <f aca="true" t="shared" si="3" ref="F6:F45">E6*$O$11</f>
        <v>508</v>
      </c>
      <c r="G6" s="9"/>
      <c r="H6" s="10">
        <v>41</v>
      </c>
      <c r="I6" s="20">
        <v>10565</v>
      </c>
      <c r="J6" s="10">
        <f aca="true" t="shared" si="4" ref="J6:J44">ROUND(I6*$O$6/100,0)</f>
        <v>7763</v>
      </c>
      <c r="K6" s="10">
        <f aca="true" t="shared" si="5" ref="K6:K44">ROUND(I6*$O$7/100,0)</f>
        <v>6369</v>
      </c>
      <c r="L6" s="10">
        <f aca="true" t="shared" si="6" ref="L6:L44">J6-K6</f>
        <v>1394</v>
      </c>
      <c r="M6" s="10">
        <f aca="true" t="shared" si="7" ref="M6:M44">L6*$O$11</f>
        <v>1394</v>
      </c>
      <c r="N6" s="31" t="s">
        <v>26</v>
      </c>
      <c r="O6" s="28">
        <v>73.476</v>
      </c>
      <c r="P6" s="23"/>
    </row>
    <row r="7" spans="1:16" ht="19.5" customHeight="1">
      <c r="A7" s="10">
        <v>2</v>
      </c>
      <c r="B7" s="20">
        <v>3950</v>
      </c>
      <c r="C7" s="10">
        <f t="shared" si="0"/>
        <v>2902</v>
      </c>
      <c r="D7" s="10">
        <f t="shared" si="1"/>
        <v>2381</v>
      </c>
      <c r="E7" s="10">
        <f t="shared" si="2"/>
        <v>521</v>
      </c>
      <c r="F7" s="10">
        <f t="shared" si="3"/>
        <v>521</v>
      </c>
      <c r="G7" s="9"/>
      <c r="H7" s="10">
        <v>42</v>
      </c>
      <c r="I7" s="20">
        <v>10845</v>
      </c>
      <c r="J7" s="10">
        <f t="shared" si="4"/>
        <v>7968</v>
      </c>
      <c r="K7" s="10">
        <f t="shared" si="5"/>
        <v>6538</v>
      </c>
      <c r="L7" s="10">
        <f t="shared" si="6"/>
        <v>1430</v>
      </c>
      <c r="M7" s="10">
        <f t="shared" si="7"/>
        <v>1430</v>
      </c>
      <c r="N7" s="31" t="s">
        <v>25</v>
      </c>
      <c r="O7" s="22">
        <v>60.288</v>
      </c>
      <c r="P7" s="23"/>
    </row>
    <row r="8" spans="1:16" ht="19.5" customHeight="1">
      <c r="A8" s="10">
        <v>3</v>
      </c>
      <c r="B8" s="20">
        <v>4050</v>
      </c>
      <c r="C8" s="10">
        <f t="shared" si="0"/>
        <v>2976</v>
      </c>
      <c r="D8" s="10">
        <f t="shared" si="1"/>
        <v>2442</v>
      </c>
      <c r="E8" s="10">
        <f t="shared" si="2"/>
        <v>534</v>
      </c>
      <c r="F8" s="10">
        <f t="shared" si="3"/>
        <v>534</v>
      </c>
      <c r="G8" s="9"/>
      <c r="H8" s="10">
        <v>43</v>
      </c>
      <c r="I8" s="20">
        <v>11125</v>
      </c>
      <c r="J8" s="10">
        <f t="shared" si="4"/>
        <v>8174</v>
      </c>
      <c r="K8" s="10">
        <f t="shared" si="5"/>
        <v>6707</v>
      </c>
      <c r="L8" s="10">
        <f t="shared" si="6"/>
        <v>1467</v>
      </c>
      <c r="M8" s="10">
        <f t="shared" si="7"/>
        <v>1467</v>
      </c>
      <c r="N8" s="32" t="s">
        <v>27</v>
      </c>
      <c r="O8" s="28">
        <f>O6-O7</f>
        <v>13.188000000000002</v>
      </c>
      <c r="P8" s="23"/>
    </row>
    <row r="9" spans="1:16" ht="19.5" customHeight="1">
      <c r="A9" s="10">
        <v>4</v>
      </c>
      <c r="B9" s="20">
        <v>4150</v>
      </c>
      <c r="C9" s="10">
        <f t="shared" si="0"/>
        <v>3049</v>
      </c>
      <c r="D9" s="10">
        <f t="shared" si="1"/>
        <v>2502</v>
      </c>
      <c r="E9" s="10">
        <f t="shared" si="2"/>
        <v>547</v>
      </c>
      <c r="F9" s="10">
        <f t="shared" si="3"/>
        <v>547</v>
      </c>
      <c r="G9" s="9"/>
      <c r="H9" s="10">
        <v>44</v>
      </c>
      <c r="I9" s="20">
        <v>11440</v>
      </c>
      <c r="J9" s="10">
        <f t="shared" si="4"/>
        <v>8406</v>
      </c>
      <c r="K9" s="10">
        <f t="shared" si="5"/>
        <v>6897</v>
      </c>
      <c r="L9" s="10">
        <f t="shared" si="6"/>
        <v>1509</v>
      </c>
      <c r="M9" s="10">
        <f t="shared" si="7"/>
        <v>1509</v>
      </c>
      <c r="N9" s="32" t="s">
        <v>30</v>
      </c>
      <c r="O9" s="33">
        <v>248</v>
      </c>
      <c r="P9" s="23"/>
    </row>
    <row r="10" spans="1:16" ht="19.5" customHeight="1">
      <c r="A10" s="10">
        <v>5</v>
      </c>
      <c r="B10" s="20">
        <v>4260</v>
      </c>
      <c r="C10" s="10">
        <f t="shared" si="0"/>
        <v>3130</v>
      </c>
      <c r="D10" s="10">
        <f t="shared" si="1"/>
        <v>2568</v>
      </c>
      <c r="E10" s="10">
        <f t="shared" si="2"/>
        <v>562</v>
      </c>
      <c r="F10" s="10">
        <f t="shared" si="3"/>
        <v>562</v>
      </c>
      <c r="G10" s="9"/>
      <c r="H10" s="10">
        <v>45</v>
      </c>
      <c r="I10" s="20">
        <v>11755</v>
      </c>
      <c r="J10" s="10">
        <f t="shared" si="4"/>
        <v>8637</v>
      </c>
      <c r="K10" s="10">
        <f t="shared" si="5"/>
        <v>7087</v>
      </c>
      <c r="L10" s="10">
        <f t="shared" si="6"/>
        <v>1550</v>
      </c>
      <c r="M10" s="10">
        <f t="shared" si="7"/>
        <v>1550</v>
      </c>
      <c r="N10" s="32" t="s">
        <v>31</v>
      </c>
      <c r="O10" s="35" t="s">
        <v>37</v>
      </c>
      <c r="P10" s="23"/>
    </row>
    <row r="11" spans="1:16" ht="21.75" customHeight="1">
      <c r="A11" s="10">
        <v>6</v>
      </c>
      <c r="B11" s="20">
        <v>4370</v>
      </c>
      <c r="C11" s="10">
        <f t="shared" si="0"/>
        <v>3211</v>
      </c>
      <c r="D11" s="10">
        <f t="shared" si="1"/>
        <v>2635</v>
      </c>
      <c r="E11" s="10">
        <f t="shared" si="2"/>
        <v>576</v>
      </c>
      <c r="F11" s="10">
        <f t="shared" si="3"/>
        <v>576</v>
      </c>
      <c r="G11" s="9"/>
      <c r="H11" s="10">
        <v>46</v>
      </c>
      <c r="I11" s="20">
        <v>12070</v>
      </c>
      <c r="J11" s="10">
        <f t="shared" si="4"/>
        <v>8869</v>
      </c>
      <c r="K11" s="10">
        <f t="shared" si="5"/>
        <v>7277</v>
      </c>
      <c r="L11" s="10">
        <f t="shared" si="6"/>
        <v>1592</v>
      </c>
      <c r="M11" s="10">
        <f t="shared" si="7"/>
        <v>1592</v>
      </c>
      <c r="N11" s="34" t="s">
        <v>33</v>
      </c>
      <c r="O11" s="33">
        <v>1</v>
      </c>
      <c r="P11" s="23"/>
    </row>
    <row r="12" spans="1:13" ht="19.5" customHeight="1">
      <c r="A12" s="10">
        <v>7</v>
      </c>
      <c r="B12" s="20">
        <v>4480</v>
      </c>
      <c r="C12" s="10">
        <f t="shared" si="0"/>
        <v>3292</v>
      </c>
      <c r="D12" s="10">
        <f t="shared" si="1"/>
        <v>2701</v>
      </c>
      <c r="E12" s="10">
        <f t="shared" si="2"/>
        <v>591</v>
      </c>
      <c r="F12" s="10">
        <f t="shared" si="3"/>
        <v>591</v>
      </c>
      <c r="G12" s="9"/>
      <c r="H12" s="10">
        <v>47</v>
      </c>
      <c r="I12" s="20">
        <v>12385</v>
      </c>
      <c r="J12" s="10">
        <f t="shared" si="4"/>
        <v>9100</v>
      </c>
      <c r="K12" s="10">
        <f t="shared" si="5"/>
        <v>7467</v>
      </c>
      <c r="L12" s="10">
        <f t="shared" si="6"/>
        <v>1633</v>
      </c>
      <c r="M12" s="10">
        <f t="shared" si="7"/>
        <v>1633</v>
      </c>
    </row>
    <row r="13" spans="1:13" ht="19.5" customHeight="1">
      <c r="A13" s="10">
        <v>8</v>
      </c>
      <c r="B13" s="20">
        <v>4595</v>
      </c>
      <c r="C13" s="10">
        <f t="shared" si="0"/>
        <v>3376</v>
      </c>
      <c r="D13" s="10">
        <f t="shared" si="1"/>
        <v>2770</v>
      </c>
      <c r="E13" s="10">
        <f t="shared" si="2"/>
        <v>606</v>
      </c>
      <c r="F13" s="10">
        <f t="shared" si="3"/>
        <v>606</v>
      </c>
      <c r="G13" s="9"/>
      <c r="H13" s="10">
        <v>48</v>
      </c>
      <c r="I13" s="20">
        <v>12700</v>
      </c>
      <c r="J13" s="10">
        <f t="shared" si="4"/>
        <v>9331</v>
      </c>
      <c r="K13" s="10">
        <f t="shared" si="5"/>
        <v>7657</v>
      </c>
      <c r="L13" s="10">
        <f t="shared" si="6"/>
        <v>1674</v>
      </c>
      <c r="M13" s="10">
        <f t="shared" si="7"/>
        <v>1674</v>
      </c>
    </row>
    <row r="14" spans="1:13" ht="19.5" customHeight="1">
      <c r="A14" s="10">
        <v>9</v>
      </c>
      <c r="B14" s="20">
        <v>4710</v>
      </c>
      <c r="C14" s="10">
        <f t="shared" si="0"/>
        <v>3461</v>
      </c>
      <c r="D14" s="10">
        <f t="shared" si="1"/>
        <v>2840</v>
      </c>
      <c r="E14" s="10">
        <f t="shared" si="2"/>
        <v>621</v>
      </c>
      <c r="F14" s="10">
        <f t="shared" si="3"/>
        <v>621</v>
      </c>
      <c r="G14" s="9"/>
      <c r="H14" s="10">
        <v>49</v>
      </c>
      <c r="I14" s="20">
        <v>13030</v>
      </c>
      <c r="J14" s="10">
        <f t="shared" si="4"/>
        <v>9574</v>
      </c>
      <c r="K14" s="10">
        <f t="shared" si="5"/>
        <v>7856</v>
      </c>
      <c r="L14" s="10">
        <f t="shared" si="6"/>
        <v>1718</v>
      </c>
      <c r="M14" s="10">
        <f t="shared" si="7"/>
        <v>1718</v>
      </c>
    </row>
    <row r="15" spans="1:13" ht="19.5" customHeight="1">
      <c r="A15" s="10">
        <v>10</v>
      </c>
      <c r="B15" s="20">
        <v>4825</v>
      </c>
      <c r="C15" s="10">
        <f t="shared" si="0"/>
        <v>3545</v>
      </c>
      <c r="D15" s="10">
        <f t="shared" si="1"/>
        <v>2909</v>
      </c>
      <c r="E15" s="10">
        <f t="shared" si="2"/>
        <v>636</v>
      </c>
      <c r="F15" s="10">
        <f t="shared" si="3"/>
        <v>636</v>
      </c>
      <c r="G15" s="9"/>
      <c r="H15" s="10">
        <v>50</v>
      </c>
      <c r="I15" s="20">
        <v>13390</v>
      </c>
      <c r="J15" s="10">
        <f t="shared" si="4"/>
        <v>9838</v>
      </c>
      <c r="K15" s="10">
        <f t="shared" si="5"/>
        <v>8073</v>
      </c>
      <c r="L15" s="10">
        <f t="shared" si="6"/>
        <v>1765</v>
      </c>
      <c r="M15" s="10">
        <f t="shared" si="7"/>
        <v>1765</v>
      </c>
    </row>
    <row r="16" spans="1:13" ht="19.5" customHeight="1">
      <c r="A16" s="10">
        <v>11</v>
      </c>
      <c r="B16" s="20">
        <v>4950</v>
      </c>
      <c r="C16" s="10">
        <f t="shared" si="0"/>
        <v>3637</v>
      </c>
      <c r="D16" s="10">
        <f t="shared" si="1"/>
        <v>2984</v>
      </c>
      <c r="E16" s="10">
        <f t="shared" si="2"/>
        <v>653</v>
      </c>
      <c r="F16" s="10">
        <f t="shared" si="3"/>
        <v>653</v>
      </c>
      <c r="G16" s="9"/>
      <c r="H16" s="10">
        <v>51</v>
      </c>
      <c r="I16" s="20">
        <v>13750</v>
      </c>
      <c r="J16" s="10">
        <f t="shared" si="4"/>
        <v>10103</v>
      </c>
      <c r="K16" s="10">
        <f t="shared" si="5"/>
        <v>8290</v>
      </c>
      <c r="L16" s="10">
        <f t="shared" si="6"/>
        <v>1813</v>
      </c>
      <c r="M16" s="10">
        <f t="shared" si="7"/>
        <v>1813</v>
      </c>
    </row>
    <row r="17" spans="1:13" ht="19.5" customHeight="1">
      <c r="A17" s="10">
        <v>12</v>
      </c>
      <c r="B17" s="20">
        <v>5075</v>
      </c>
      <c r="C17" s="10">
        <f t="shared" si="0"/>
        <v>3729</v>
      </c>
      <c r="D17" s="10">
        <f t="shared" si="1"/>
        <v>3060</v>
      </c>
      <c r="E17" s="10">
        <f t="shared" si="2"/>
        <v>669</v>
      </c>
      <c r="F17" s="10">
        <f t="shared" si="3"/>
        <v>669</v>
      </c>
      <c r="G17" s="9"/>
      <c r="H17" s="10">
        <v>52</v>
      </c>
      <c r="I17" s="20">
        <v>14175</v>
      </c>
      <c r="J17" s="10">
        <f t="shared" si="4"/>
        <v>10415</v>
      </c>
      <c r="K17" s="10">
        <f t="shared" si="5"/>
        <v>8546</v>
      </c>
      <c r="L17" s="10">
        <f t="shared" si="6"/>
        <v>1869</v>
      </c>
      <c r="M17" s="10">
        <f t="shared" si="7"/>
        <v>1869</v>
      </c>
    </row>
    <row r="18" spans="1:13" ht="19.5" customHeight="1">
      <c r="A18" s="10">
        <v>13</v>
      </c>
      <c r="B18" s="20">
        <v>5200</v>
      </c>
      <c r="C18" s="10">
        <f t="shared" si="0"/>
        <v>3821</v>
      </c>
      <c r="D18" s="10">
        <f t="shared" si="1"/>
        <v>3135</v>
      </c>
      <c r="E18" s="10">
        <f t="shared" si="2"/>
        <v>686</v>
      </c>
      <c r="F18" s="10">
        <f t="shared" si="3"/>
        <v>686</v>
      </c>
      <c r="G18" s="9"/>
      <c r="H18" s="10">
        <v>53</v>
      </c>
      <c r="I18" s="20">
        <v>14600</v>
      </c>
      <c r="J18" s="10">
        <f t="shared" si="4"/>
        <v>10727</v>
      </c>
      <c r="K18" s="10">
        <f t="shared" si="5"/>
        <v>8802</v>
      </c>
      <c r="L18" s="10">
        <f t="shared" si="6"/>
        <v>1925</v>
      </c>
      <c r="M18" s="10">
        <f t="shared" si="7"/>
        <v>1925</v>
      </c>
    </row>
    <row r="19" spans="1:13" ht="19.5" customHeight="1">
      <c r="A19" s="10">
        <v>14</v>
      </c>
      <c r="B19" s="20">
        <v>5335</v>
      </c>
      <c r="C19" s="10">
        <f t="shared" si="0"/>
        <v>3920</v>
      </c>
      <c r="D19" s="10">
        <f t="shared" si="1"/>
        <v>3216</v>
      </c>
      <c r="E19" s="10">
        <f t="shared" si="2"/>
        <v>704</v>
      </c>
      <c r="F19" s="10">
        <f t="shared" si="3"/>
        <v>704</v>
      </c>
      <c r="G19" s="9"/>
      <c r="H19" s="10">
        <v>54</v>
      </c>
      <c r="I19" s="20">
        <v>15025</v>
      </c>
      <c r="J19" s="10">
        <f t="shared" si="4"/>
        <v>11040</v>
      </c>
      <c r="K19" s="10">
        <f t="shared" si="5"/>
        <v>9058</v>
      </c>
      <c r="L19" s="10">
        <f t="shared" si="6"/>
        <v>1982</v>
      </c>
      <c r="M19" s="10">
        <f t="shared" si="7"/>
        <v>1982</v>
      </c>
    </row>
    <row r="20" spans="1:13" ht="19.5" customHeight="1">
      <c r="A20" s="10">
        <v>15</v>
      </c>
      <c r="B20" s="20">
        <v>5470</v>
      </c>
      <c r="C20" s="10">
        <f t="shared" si="0"/>
        <v>4019</v>
      </c>
      <c r="D20" s="10">
        <f t="shared" si="1"/>
        <v>3298</v>
      </c>
      <c r="E20" s="10">
        <f t="shared" si="2"/>
        <v>721</v>
      </c>
      <c r="F20" s="10">
        <f t="shared" si="3"/>
        <v>721</v>
      </c>
      <c r="G20" s="9"/>
      <c r="H20" s="10">
        <v>55</v>
      </c>
      <c r="I20" s="20">
        <v>15500</v>
      </c>
      <c r="J20" s="10">
        <f t="shared" si="4"/>
        <v>11389</v>
      </c>
      <c r="K20" s="10">
        <f t="shared" si="5"/>
        <v>9345</v>
      </c>
      <c r="L20" s="10">
        <f t="shared" si="6"/>
        <v>2044</v>
      </c>
      <c r="M20" s="10">
        <f t="shared" si="7"/>
        <v>2044</v>
      </c>
    </row>
    <row r="21" spans="1:13" ht="19.5" customHeight="1">
      <c r="A21" s="10">
        <v>16</v>
      </c>
      <c r="B21" s="20">
        <v>5605</v>
      </c>
      <c r="C21" s="10">
        <f t="shared" si="0"/>
        <v>4118</v>
      </c>
      <c r="D21" s="10">
        <f t="shared" si="1"/>
        <v>3379</v>
      </c>
      <c r="E21" s="10">
        <f t="shared" si="2"/>
        <v>739</v>
      </c>
      <c r="F21" s="10">
        <f t="shared" si="3"/>
        <v>739</v>
      </c>
      <c r="G21" s="9"/>
      <c r="H21" s="10">
        <v>56</v>
      </c>
      <c r="I21" s="20">
        <v>15975</v>
      </c>
      <c r="J21" s="10">
        <f t="shared" si="4"/>
        <v>11738</v>
      </c>
      <c r="K21" s="10">
        <f t="shared" si="5"/>
        <v>9631</v>
      </c>
      <c r="L21" s="10">
        <f t="shared" si="6"/>
        <v>2107</v>
      </c>
      <c r="M21" s="10">
        <f t="shared" si="7"/>
        <v>2107</v>
      </c>
    </row>
    <row r="22" spans="1:13" ht="19.5" customHeight="1">
      <c r="A22" s="10">
        <v>17</v>
      </c>
      <c r="B22" s="20">
        <v>5750</v>
      </c>
      <c r="C22" s="10">
        <f t="shared" si="0"/>
        <v>4225</v>
      </c>
      <c r="D22" s="10">
        <f t="shared" si="1"/>
        <v>3467</v>
      </c>
      <c r="E22" s="10">
        <f t="shared" si="2"/>
        <v>758</v>
      </c>
      <c r="F22" s="10">
        <f t="shared" si="3"/>
        <v>758</v>
      </c>
      <c r="G22" s="9"/>
      <c r="H22" s="10">
        <v>57</v>
      </c>
      <c r="I22" s="20">
        <v>16450</v>
      </c>
      <c r="J22" s="10">
        <f t="shared" si="4"/>
        <v>12087</v>
      </c>
      <c r="K22" s="10">
        <f t="shared" si="5"/>
        <v>9917</v>
      </c>
      <c r="L22" s="10">
        <f t="shared" si="6"/>
        <v>2170</v>
      </c>
      <c r="M22" s="10">
        <f t="shared" si="7"/>
        <v>2170</v>
      </c>
    </row>
    <row r="23" spans="1:13" ht="19.5" customHeight="1">
      <c r="A23" s="10">
        <v>18</v>
      </c>
      <c r="B23" s="20">
        <v>5895</v>
      </c>
      <c r="C23" s="10">
        <f t="shared" si="0"/>
        <v>4331</v>
      </c>
      <c r="D23" s="10">
        <f t="shared" si="1"/>
        <v>3554</v>
      </c>
      <c r="E23" s="10">
        <f t="shared" si="2"/>
        <v>777</v>
      </c>
      <c r="F23" s="10">
        <f t="shared" si="3"/>
        <v>777</v>
      </c>
      <c r="G23" s="9"/>
      <c r="H23" s="10">
        <v>58</v>
      </c>
      <c r="I23" s="20">
        <v>16925</v>
      </c>
      <c r="J23" s="10">
        <f t="shared" si="4"/>
        <v>12436</v>
      </c>
      <c r="K23" s="10">
        <f t="shared" si="5"/>
        <v>10204</v>
      </c>
      <c r="L23" s="10">
        <f t="shared" si="6"/>
        <v>2232</v>
      </c>
      <c r="M23" s="10">
        <f t="shared" si="7"/>
        <v>2232</v>
      </c>
    </row>
    <row r="24" spans="1:13" ht="19.5" customHeight="1">
      <c r="A24" s="10">
        <v>19</v>
      </c>
      <c r="B24" s="20">
        <v>6040</v>
      </c>
      <c r="C24" s="10">
        <f t="shared" si="0"/>
        <v>4438</v>
      </c>
      <c r="D24" s="10">
        <f t="shared" si="1"/>
        <v>3641</v>
      </c>
      <c r="E24" s="10">
        <f t="shared" si="2"/>
        <v>797</v>
      </c>
      <c r="F24" s="10">
        <f t="shared" si="3"/>
        <v>797</v>
      </c>
      <c r="G24" s="9"/>
      <c r="H24" s="10">
        <v>59</v>
      </c>
      <c r="I24" s="20">
        <v>17475</v>
      </c>
      <c r="J24" s="10">
        <f t="shared" si="4"/>
        <v>12840</v>
      </c>
      <c r="K24" s="10">
        <f t="shared" si="5"/>
        <v>10535</v>
      </c>
      <c r="L24" s="10">
        <f t="shared" si="6"/>
        <v>2305</v>
      </c>
      <c r="M24" s="10">
        <f t="shared" si="7"/>
        <v>2305</v>
      </c>
    </row>
    <row r="25" spans="1:13" ht="19.5" customHeight="1">
      <c r="A25" s="10">
        <v>20</v>
      </c>
      <c r="B25" s="20">
        <v>6195</v>
      </c>
      <c r="C25" s="10">
        <f t="shared" si="0"/>
        <v>4552</v>
      </c>
      <c r="D25" s="10">
        <f t="shared" si="1"/>
        <v>3735</v>
      </c>
      <c r="E25" s="10">
        <f t="shared" si="2"/>
        <v>817</v>
      </c>
      <c r="F25" s="10">
        <f t="shared" si="3"/>
        <v>817</v>
      </c>
      <c r="G25" s="9"/>
      <c r="H25" s="10">
        <v>60</v>
      </c>
      <c r="I25" s="20">
        <v>18025</v>
      </c>
      <c r="J25" s="10">
        <f t="shared" si="4"/>
        <v>13244</v>
      </c>
      <c r="K25" s="10">
        <f t="shared" si="5"/>
        <v>10867</v>
      </c>
      <c r="L25" s="10">
        <f t="shared" si="6"/>
        <v>2377</v>
      </c>
      <c r="M25" s="10">
        <f t="shared" si="7"/>
        <v>2377</v>
      </c>
    </row>
    <row r="26" spans="1:13" ht="19.5" customHeight="1">
      <c r="A26" s="10">
        <v>21</v>
      </c>
      <c r="B26" s="20">
        <v>6350</v>
      </c>
      <c r="C26" s="10">
        <f t="shared" si="0"/>
        <v>4666</v>
      </c>
      <c r="D26" s="10">
        <f t="shared" si="1"/>
        <v>3828</v>
      </c>
      <c r="E26" s="10">
        <f t="shared" si="2"/>
        <v>838</v>
      </c>
      <c r="F26" s="10">
        <f t="shared" si="3"/>
        <v>838</v>
      </c>
      <c r="G26" s="9"/>
      <c r="H26" s="10">
        <v>61</v>
      </c>
      <c r="I26" s="20">
        <v>18575</v>
      </c>
      <c r="J26" s="10">
        <f t="shared" si="4"/>
        <v>13648</v>
      </c>
      <c r="K26" s="10">
        <f t="shared" si="5"/>
        <v>11198</v>
      </c>
      <c r="L26" s="10">
        <f t="shared" si="6"/>
        <v>2450</v>
      </c>
      <c r="M26" s="10">
        <f t="shared" si="7"/>
        <v>2450</v>
      </c>
    </row>
    <row r="27" spans="1:13" ht="19.5" customHeight="1">
      <c r="A27" s="10">
        <v>22</v>
      </c>
      <c r="B27" s="20">
        <v>6505</v>
      </c>
      <c r="C27" s="10">
        <f t="shared" si="0"/>
        <v>4780</v>
      </c>
      <c r="D27" s="10">
        <f t="shared" si="1"/>
        <v>3922</v>
      </c>
      <c r="E27" s="10">
        <f t="shared" si="2"/>
        <v>858</v>
      </c>
      <c r="F27" s="10">
        <f t="shared" si="3"/>
        <v>858</v>
      </c>
      <c r="G27" s="9"/>
      <c r="H27" s="10">
        <v>62</v>
      </c>
      <c r="I27" s="20">
        <v>19125</v>
      </c>
      <c r="J27" s="10">
        <f t="shared" si="4"/>
        <v>14052</v>
      </c>
      <c r="K27" s="10">
        <f t="shared" si="5"/>
        <v>11530</v>
      </c>
      <c r="L27" s="10">
        <f t="shared" si="6"/>
        <v>2522</v>
      </c>
      <c r="M27" s="10">
        <f t="shared" si="7"/>
        <v>2522</v>
      </c>
    </row>
    <row r="28" spans="1:13" ht="19.5" customHeight="1">
      <c r="A28" s="10">
        <v>23</v>
      </c>
      <c r="B28" s="20">
        <v>6675</v>
      </c>
      <c r="C28" s="10">
        <f t="shared" si="0"/>
        <v>4905</v>
      </c>
      <c r="D28" s="10">
        <f t="shared" si="1"/>
        <v>4024</v>
      </c>
      <c r="E28" s="10">
        <f t="shared" si="2"/>
        <v>881</v>
      </c>
      <c r="F28" s="10">
        <f t="shared" si="3"/>
        <v>881</v>
      </c>
      <c r="G28" s="9"/>
      <c r="H28" s="10">
        <v>63</v>
      </c>
      <c r="I28" s="20">
        <v>19675</v>
      </c>
      <c r="J28" s="10">
        <f t="shared" si="4"/>
        <v>14456</v>
      </c>
      <c r="K28" s="10">
        <f t="shared" si="5"/>
        <v>11862</v>
      </c>
      <c r="L28" s="10">
        <f t="shared" si="6"/>
        <v>2594</v>
      </c>
      <c r="M28" s="10">
        <f t="shared" si="7"/>
        <v>2594</v>
      </c>
    </row>
    <row r="29" spans="1:13" ht="19.5" customHeight="1">
      <c r="A29" s="10">
        <v>24</v>
      </c>
      <c r="B29" s="20">
        <v>6845</v>
      </c>
      <c r="C29" s="10">
        <f t="shared" si="0"/>
        <v>5029</v>
      </c>
      <c r="D29" s="10">
        <f t="shared" si="1"/>
        <v>4127</v>
      </c>
      <c r="E29" s="10">
        <f t="shared" si="2"/>
        <v>902</v>
      </c>
      <c r="F29" s="10">
        <f t="shared" si="3"/>
        <v>902</v>
      </c>
      <c r="G29" s="9"/>
      <c r="H29" s="10">
        <v>64</v>
      </c>
      <c r="I29" s="20">
        <v>20300</v>
      </c>
      <c r="J29" s="10">
        <f t="shared" si="4"/>
        <v>14916</v>
      </c>
      <c r="K29" s="10">
        <f t="shared" si="5"/>
        <v>12238</v>
      </c>
      <c r="L29" s="10">
        <f t="shared" si="6"/>
        <v>2678</v>
      </c>
      <c r="M29" s="10">
        <f t="shared" si="7"/>
        <v>2678</v>
      </c>
    </row>
    <row r="30" spans="1:13" ht="19.5" customHeight="1">
      <c r="A30" s="10">
        <v>25</v>
      </c>
      <c r="B30" s="20">
        <v>7015</v>
      </c>
      <c r="C30" s="10">
        <f t="shared" si="0"/>
        <v>5154</v>
      </c>
      <c r="D30" s="10">
        <f t="shared" si="1"/>
        <v>4229</v>
      </c>
      <c r="E30" s="10">
        <f t="shared" si="2"/>
        <v>925</v>
      </c>
      <c r="F30" s="10">
        <f t="shared" si="3"/>
        <v>925</v>
      </c>
      <c r="G30" s="9"/>
      <c r="H30" s="10">
        <v>65</v>
      </c>
      <c r="I30" s="20">
        <v>20925</v>
      </c>
      <c r="J30" s="10">
        <f t="shared" si="4"/>
        <v>15375</v>
      </c>
      <c r="K30" s="10">
        <f t="shared" si="5"/>
        <v>12615</v>
      </c>
      <c r="L30" s="10">
        <f t="shared" si="6"/>
        <v>2760</v>
      </c>
      <c r="M30" s="10">
        <f t="shared" si="7"/>
        <v>2760</v>
      </c>
    </row>
    <row r="31" spans="1:13" ht="19.5" customHeight="1">
      <c r="A31" s="10">
        <v>26</v>
      </c>
      <c r="B31" s="20">
        <v>7200</v>
      </c>
      <c r="C31" s="10">
        <f t="shared" si="0"/>
        <v>5290</v>
      </c>
      <c r="D31" s="10">
        <f t="shared" si="1"/>
        <v>4341</v>
      </c>
      <c r="E31" s="10">
        <f t="shared" si="2"/>
        <v>949</v>
      </c>
      <c r="F31" s="10">
        <f t="shared" si="3"/>
        <v>949</v>
      </c>
      <c r="G31" s="9"/>
      <c r="H31" s="10">
        <v>66</v>
      </c>
      <c r="I31" s="20">
        <v>21550</v>
      </c>
      <c r="J31" s="10">
        <f t="shared" si="4"/>
        <v>15834</v>
      </c>
      <c r="K31" s="10">
        <f t="shared" si="5"/>
        <v>12992</v>
      </c>
      <c r="L31" s="10">
        <f t="shared" si="6"/>
        <v>2842</v>
      </c>
      <c r="M31" s="10">
        <f t="shared" si="7"/>
        <v>2842</v>
      </c>
    </row>
    <row r="32" spans="1:13" ht="19.5" customHeight="1">
      <c r="A32" s="10">
        <v>27</v>
      </c>
      <c r="B32" s="20">
        <v>7385</v>
      </c>
      <c r="C32" s="10">
        <f t="shared" si="0"/>
        <v>5426</v>
      </c>
      <c r="D32" s="10">
        <f t="shared" si="1"/>
        <v>4452</v>
      </c>
      <c r="E32" s="10">
        <f t="shared" si="2"/>
        <v>974</v>
      </c>
      <c r="F32" s="10">
        <f t="shared" si="3"/>
        <v>974</v>
      </c>
      <c r="G32" s="9"/>
      <c r="H32" s="10">
        <v>67</v>
      </c>
      <c r="I32" s="20">
        <v>22175</v>
      </c>
      <c r="J32" s="10">
        <f t="shared" si="4"/>
        <v>16293</v>
      </c>
      <c r="K32" s="10">
        <f t="shared" si="5"/>
        <v>13369</v>
      </c>
      <c r="L32" s="10">
        <f t="shared" si="6"/>
        <v>2924</v>
      </c>
      <c r="M32" s="10">
        <f t="shared" si="7"/>
        <v>2924</v>
      </c>
    </row>
    <row r="33" spans="1:13" ht="19.5" customHeight="1">
      <c r="A33" s="10">
        <v>28</v>
      </c>
      <c r="B33" s="20">
        <v>7570</v>
      </c>
      <c r="C33" s="10">
        <f t="shared" si="0"/>
        <v>5562</v>
      </c>
      <c r="D33" s="10">
        <f t="shared" si="1"/>
        <v>4564</v>
      </c>
      <c r="E33" s="10">
        <f t="shared" si="2"/>
        <v>998</v>
      </c>
      <c r="F33" s="10">
        <f t="shared" si="3"/>
        <v>998</v>
      </c>
      <c r="G33" s="9"/>
      <c r="H33" s="10">
        <v>68</v>
      </c>
      <c r="I33" s="20">
        <v>22800</v>
      </c>
      <c r="J33" s="10">
        <f t="shared" si="4"/>
        <v>16753</v>
      </c>
      <c r="K33" s="10">
        <f t="shared" si="5"/>
        <v>13746</v>
      </c>
      <c r="L33" s="10">
        <f t="shared" si="6"/>
        <v>3007</v>
      </c>
      <c r="M33" s="10">
        <f t="shared" si="7"/>
        <v>3007</v>
      </c>
    </row>
    <row r="34" spans="1:13" ht="19.5" customHeight="1">
      <c r="A34" s="10">
        <v>29</v>
      </c>
      <c r="B34" s="20">
        <v>7770</v>
      </c>
      <c r="C34" s="10">
        <f t="shared" si="0"/>
        <v>5709</v>
      </c>
      <c r="D34" s="10">
        <f t="shared" si="1"/>
        <v>4684</v>
      </c>
      <c r="E34" s="10">
        <f t="shared" si="2"/>
        <v>1025</v>
      </c>
      <c r="F34" s="10">
        <f t="shared" si="3"/>
        <v>1025</v>
      </c>
      <c r="G34" s="9"/>
      <c r="H34" s="10">
        <v>69</v>
      </c>
      <c r="I34" s="20">
        <v>23500</v>
      </c>
      <c r="J34" s="10">
        <f t="shared" si="4"/>
        <v>17267</v>
      </c>
      <c r="K34" s="10">
        <f t="shared" si="5"/>
        <v>14168</v>
      </c>
      <c r="L34" s="10">
        <f t="shared" si="6"/>
        <v>3099</v>
      </c>
      <c r="M34" s="10">
        <f t="shared" si="7"/>
        <v>3099</v>
      </c>
    </row>
    <row r="35" spans="1:13" ht="19.5" customHeight="1">
      <c r="A35" s="10">
        <v>30</v>
      </c>
      <c r="B35" s="20">
        <v>7970</v>
      </c>
      <c r="C35" s="10">
        <f t="shared" si="0"/>
        <v>5856</v>
      </c>
      <c r="D35" s="10">
        <f t="shared" si="1"/>
        <v>4805</v>
      </c>
      <c r="E35" s="10">
        <f t="shared" si="2"/>
        <v>1051</v>
      </c>
      <c r="F35" s="10">
        <f t="shared" si="3"/>
        <v>1051</v>
      </c>
      <c r="G35" s="9"/>
      <c r="H35" s="10">
        <v>70</v>
      </c>
      <c r="I35" s="20">
        <v>24200</v>
      </c>
      <c r="J35" s="10">
        <f t="shared" si="4"/>
        <v>17781</v>
      </c>
      <c r="K35" s="10">
        <f t="shared" si="5"/>
        <v>14590</v>
      </c>
      <c r="L35" s="10">
        <f t="shared" si="6"/>
        <v>3191</v>
      </c>
      <c r="M35" s="10">
        <f t="shared" si="7"/>
        <v>3191</v>
      </c>
    </row>
    <row r="36" spans="1:13" ht="19.5" customHeight="1">
      <c r="A36" s="10">
        <v>31</v>
      </c>
      <c r="B36" s="20">
        <v>8170</v>
      </c>
      <c r="C36" s="10">
        <f t="shared" si="0"/>
        <v>6003</v>
      </c>
      <c r="D36" s="10">
        <f t="shared" si="1"/>
        <v>4926</v>
      </c>
      <c r="E36" s="10">
        <f t="shared" si="2"/>
        <v>1077</v>
      </c>
      <c r="F36" s="10">
        <f t="shared" si="3"/>
        <v>1077</v>
      </c>
      <c r="G36" s="9"/>
      <c r="H36" s="10">
        <v>71</v>
      </c>
      <c r="I36" s="20">
        <v>24900</v>
      </c>
      <c r="J36" s="10">
        <f t="shared" si="4"/>
        <v>18296</v>
      </c>
      <c r="K36" s="10">
        <f t="shared" si="5"/>
        <v>15012</v>
      </c>
      <c r="L36" s="10">
        <f t="shared" si="6"/>
        <v>3284</v>
      </c>
      <c r="M36" s="10">
        <f t="shared" si="7"/>
        <v>3284</v>
      </c>
    </row>
    <row r="37" spans="1:13" ht="19.5" customHeight="1">
      <c r="A37" s="10">
        <v>32</v>
      </c>
      <c r="B37" s="20">
        <v>8385</v>
      </c>
      <c r="C37" s="10">
        <f t="shared" si="0"/>
        <v>6161</v>
      </c>
      <c r="D37" s="10">
        <f t="shared" si="1"/>
        <v>5055</v>
      </c>
      <c r="E37" s="10">
        <f t="shared" si="2"/>
        <v>1106</v>
      </c>
      <c r="F37" s="10">
        <f t="shared" si="3"/>
        <v>1106</v>
      </c>
      <c r="G37" s="9"/>
      <c r="H37" s="10">
        <v>72</v>
      </c>
      <c r="I37" s="20">
        <v>25600</v>
      </c>
      <c r="J37" s="10">
        <f t="shared" si="4"/>
        <v>18810</v>
      </c>
      <c r="K37" s="10">
        <f t="shared" si="5"/>
        <v>15434</v>
      </c>
      <c r="L37" s="10">
        <f t="shared" si="6"/>
        <v>3376</v>
      </c>
      <c r="M37" s="10">
        <f t="shared" si="7"/>
        <v>3376</v>
      </c>
    </row>
    <row r="38" spans="1:13" ht="19.5" customHeight="1">
      <c r="A38" s="10">
        <v>33</v>
      </c>
      <c r="B38" s="20">
        <v>8600</v>
      </c>
      <c r="C38" s="10">
        <f t="shared" si="0"/>
        <v>6319</v>
      </c>
      <c r="D38" s="10">
        <f t="shared" si="1"/>
        <v>5185</v>
      </c>
      <c r="E38" s="10">
        <f t="shared" si="2"/>
        <v>1134</v>
      </c>
      <c r="F38" s="10">
        <f t="shared" si="3"/>
        <v>1134</v>
      </c>
      <c r="G38" s="9"/>
      <c r="H38" s="10">
        <v>73</v>
      </c>
      <c r="I38" s="20">
        <v>26300</v>
      </c>
      <c r="J38" s="10">
        <f t="shared" si="4"/>
        <v>19324</v>
      </c>
      <c r="K38" s="10">
        <f t="shared" si="5"/>
        <v>15856</v>
      </c>
      <c r="L38" s="10">
        <f t="shared" si="6"/>
        <v>3468</v>
      </c>
      <c r="M38" s="10">
        <f t="shared" si="7"/>
        <v>3468</v>
      </c>
    </row>
    <row r="39" spans="1:13" ht="19.5" customHeight="1">
      <c r="A39" s="10">
        <v>34</v>
      </c>
      <c r="B39" s="20">
        <v>8815</v>
      </c>
      <c r="C39" s="10">
        <f t="shared" si="0"/>
        <v>6477</v>
      </c>
      <c r="D39" s="10">
        <f t="shared" si="1"/>
        <v>5314</v>
      </c>
      <c r="E39" s="10">
        <f t="shared" si="2"/>
        <v>1163</v>
      </c>
      <c r="F39" s="10">
        <f t="shared" si="3"/>
        <v>1163</v>
      </c>
      <c r="G39" s="9"/>
      <c r="H39" s="10">
        <v>74</v>
      </c>
      <c r="I39" s="20">
        <v>27000</v>
      </c>
      <c r="J39" s="10">
        <f t="shared" si="4"/>
        <v>19839</v>
      </c>
      <c r="K39" s="10">
        <f t="shared" si="5"/>
        <v>16278</v>
      </c>
      <c r="L39" s="10">
        <f t="shared" si="6"/>
        <v>3561</v>
      </c>
      <c r="M39" s="10">
        <f t="shared" si="7"/>
        <v>3561</v>
      </c>
    </row>
    <row r="40" spans="1:13" ht="19.5" customHeight="1">
      <c r="A40" s="10">
        <v>35</v>
      </c>
      <c r="B40" s="20">
        <v>9050</v>
      </c>
      <c r="C40" s="10">
        <f t="shared" si="0"/>
        <v>6650</v>
      </c>
      <c r="D40" s="10">
        <f t="shared" si="1"/>
        <v>5456</v>
      </c>
      <c r="E40" s="10">
        <f t="shared" si="2"/>
        <v>1194</v>
      </c>
      <c r="F40" s="10">
        <f t="shared" si="3"/>
        <v>1194</v>
      </c>
      <c r="G40" s="9"/>
      <c r="H40" s="10">
        <v>75</v>
      </c>
      <c r="I40" s="20">
        <v>27750</v>
      </c>
      <c r="J40" s="10">
        <f t="shared" si="4"/>
        <v>20390</v>
      </c>
      <c r="K40" s="10">
        <f t="shared" si="5"/>
        <v>16730</v>
      </c>
      <c r="L40" s="10">
        <f t="shared" si="6"/>
        <v>3660</v>
      </c>
      <c r="M40" s="10">
        <f t="shared" si="7"/>
        <v>3660</v>
      </c>
    </row>
    <row r="41" spans="1:13" ht="19.5" customHeight="1">
      <c r="A41" s="10">
        <v>36</v>
      </c>
      <c r="B41" s="20">
        <v>9285</v>
      </c>
      <c r="C41" s="10">
        <f t="shared" si="0"/>
        <v>6822</v>
      </c>
      <c r="D41" s="10">
        <f t="shared" si="1"/>
        <v>5598</v>
      </c>
      <c r="E41" s="10">
        <f t="shared" si="2"/>
        <v>1224</v>
      </c>
      <c r="F41" s="10">
        <f t="shared" si="3"/>
        <v>1224</v>
      </c>
      <c r="G41" s="9"/>
      <c r="H41" s="10">
        <v>76</v>
      </c>
      <c r="I41" s="20">
        <v>28500</v>
      </c>
      <c r="J41" s="10">
        <f t="shared" si="4"/>
        <v>20941</v>
      </c>
      <c r="K41" s="10">
        <f t="shared" si="5"/>
        <v>17182</v>
      </c>
      <c r="L41" s="10">
        <f t="shared" si="6"/>
        <v>3759</v>
      </c>
      <c r="M41" s="10">
        <f t="shared" si="7"/>
        <v>3759</v>
      </c>
    </row>
    <row r="42" spans="1:13" ht="19.5" customHeight="1">
      <c r="A42" s="10">
        <v>37</v>
      </c>
      <c r="B42" s="20">
        <v>9520</v>
      </c>
      <c r="C42" s="10">
        <f t="shared" si="0"/>
        <v>6995</v>
      </c>
      <c r="D42" s="10">
        <f t="shared" si="1"/>
        <v>5739</v>
      </c>
      <c r="E42" s="10">
        <f t="shared" si="2"/>
        <v>1256</v>
      </c>
      <c r="F42" s="10">
        <f t="shared" si="3"/>
        <v>1256</v>
      </c>
      <c r="G42" s="9"/>
      <c r="H42" s="10">
        <v>77</v>
      </c>
      <c r="I42" s="20">
        <v>29250</v>
      </c>
      <c r="J42" s="10">
        <f t="shared" si="4"/>
        <v>21492</v>
      </c>
      <c r="K42" s="10">
        <f t="shared" si="5"/>
        <v>17634</v>
      </c>
      <c r="L42" s="10">
        <f t="shared" si="6"/>
        <v>3858</v>
      </c>
      <c r="M42" s="10">
        <f t="shared" si="7"/>
        <v>3858</v>
      </c>
    </row>
    <row r="43" spans="1:13" ht="19.5" customHeight="1">
      <c r="A43" s="10">
        <v>38</v>
      </c>
      <c r="B43" s="20">
        <v>9775</v>
      </c>
      <c r="C43" s="10">
        <f t="shared" si="0"/>
        <v>7182</v>
      </c>
      <c r="D43" s="10">
        <f t="shared" si="1"/>
        <v>5893</v>
      </c>
      <c r="E43" s="10">
        <f t="shared" si="2"/>
        <v>1289</v>
      </c>
      <c r="F43" s="10">
        <f t="shared" si="3"/>
        <v>1289</v>
      </c>
      <c r="G43" s="9"/>
      <c r="H43" s="10">
        <v>78</v>
      </c>
      <c r="I43" s="20">
        <v>30000</v>
      </c>
      <c r="J43" s="10">
        <f t="shared" si="4"/>
        <v>22043</v>
      </c>
      <c r="K43" s="10">
        <f t="shared" si="5"/>
        <v>18086</v>
      </c>
      <c r="L43" s="10">
        <f t="shared" si="6"/>
        <v>3957</v>
      </c>
      <c r="M43" s="10">
        <f t="shared" si="7"/>
        <v>3957</v>
      </c>
    </row>
    <row r="44" spans="1:13" ht="19.5" customHeight="1">
      <c r="A44" s="10">
        <v>39</v>
      </c>
      <c r="B44" s="20">
        <v>10030</v>
      </c>
      <c r="C44" s="10">
        <f t="shared" si="0"/>
        <v>7370</v>
      </c>
      <c r="D44" s="10">
        <f t="shared" si="1"/>
        <v>6047</v>
      </c>
      <c r="E44" s="10">
        <f t="shared" si="2"/>
        <v>1323</v>
      </c>
      <c r="F44" s="10">
        <f t="shared" si="3"/>
        <v>1323</v>
      </c>
      <c r="G44" s="9"/>
      <c r="H44" s="10">
        <v>79</v>
      </c>
      <c r="I44" s="20">
        <v>30765</v>
      </c>
      <c r="J44" s="10">
        <f t="shared" si="4"/>
        <v>22605</v>
      </c>
      <c r="K44" s="10">
        <f t="shared" si="5"/>
        <v>18548</v>
      </c>
      <c r="L44" s="10">
        <f t="shared" si="6"/>
        <v>4057</v>
      </c>
      <c r="M44" s="10">
        <f t="shared" si="7"/>
        <v>4057</v>
      </c>
    </row>
    <row r="45" spans="1:13" ht="19.5" customHeight="1">
      <c r="A45" s="10">
        <v>40</v>
      </c>
      <c r="B45" s="20">
        <v>10285</v>
      </c>
      <c r="C45" s="10">
        <f t="shared" si="0"/>
        <v>7557</v>
      </c>
      <c r="D45" s="10">
        <f t="shared" si="1"/>
        <v>6201</v>
      </c>
      <c r="E45" s="10">
        <f t="shared" si="2"/>
        <v>1356</v>
      </c>
      <c r="F45" s="10">
        <f t="shared" si="3"/>
        <v>1356</v>
      </c>
      <c r="G45" s="9"/>
      <c r="H45" s="11"/>
      <c r="I45" s="11"/>
      <c r="J45" s="11"/>
      <c r="K45" s="11"/>
      <c r="L45" s="11"/>
      <c r="M45" s="11"/>
    </row>
    <row r="46" ht="14.25">
      <c r="C46" s="25"/>
    </row>
    <row r="47" spans="1:13" s="23" customFormat="1" ht="15.75" customHeight="1">
      <c r="A47" s="26" t="s">
        <v>28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="23" customFormat="1" ht="14.25">
      <c r="B48" s="24" t="s">
        <v>34</v>
      </c>
    </row>
  </sheetData>
  <sheetProtection password="CC21" sheet="1"/>
  <mergeCells count="8">
    <mergeCell ref="A1:M1"/>
    <mergeCell ref="A2:M2"/>
    <mergeCell ref="A3:A4"/>
    <mergeCell ref="B3:B4"/>
    <mergeCell ref="C3:F3"/>
    <mergeCell ref="H3:H4"/>
    <mergeCell ref="I3:I4"/>
    <mergeCell ref="J3:M3"/>
  </mergeCells>
  <printOptions/>
  <pageMargins left="0.31" right="0.29" top="0.29" bottom="0.26" header="0.2" footer="0.16"/>
  <pageSetup horizontalDpi="600" verticalDpi="600" orientation="portrait" paperSize="5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24">
      <selection activeCell="E48" sqref="E48"/>
    </sheetView>
  </sheetViews>
  <sheetFormatPr defaultColWidth="9.140625" defaultRowHeight="15"/>
  <cols>
    <col min="1" max="1" width="3.57421875" style="8" bestFit="1" customWidth="1"/>
    <col min="2" max="2" width="7.57421875" style="8" customWidth="1"/>
    <col min="3" max="3" width="9.57421875" style="8" customWidth="1"/>
    <col min="4" max="4" width="10.140625" style="8" customWidth="1"/>
    <col min="5" max="5" width="6.7109375" style="8" customWidth="1"/>
    <col min="6" max="6" width="12.7109375" style="8" customWidth="1"/>
    <col min="7" max="7" width="0.9921875" style="8" customWidth="1"/>
    <col min="8" max="8" width="4.8515625" style="8" customWidth="1"/>
    <col min="9" max="9" width="6.7109375" style="8" bestFit="1" customWidth="1"/>
    <col min="10" max="10" width="10.421875" style="8" customWidth="1"/>
    <col min="11" max="11" width="10.00390625" style="8" customWidth="1"/>
    <col min="12" max="12" width="8.8515625" style="8" customWidth="1"/>
    <col min="13" max="13" width="12.57421875" style="8" customWidth="1"/>
    <col min="14" max="14" width="13.140625" style="8" customWidth="1"/>
    <col min="15" max="15" width="11.421875" style="8" customWidth="1"/>
    <col min="16" max="16384" width="9.140625" style="8" customWidth="1"/>
  </cols>
  <sheetData>
    <row r="1" spans="1:17" ht="29.2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Q1" s="21"/>
    </row>
    <row r="2" spans="1:17" ht="33" customHeight="1">
      <c r="A2" s="51" t="str">
        <f>CONCATENATE("From July-09 to Oct-09 (",O11," months) credited into GPF Account &amp; from Apr-09 paid in cash 
As per GO No Ms No.",O9,",  Dt : ",O10)</f>
        <v>From July-09 to Oct-09 (4 months) credited into GPF Account &amp; from Apr-09 paid in cash 
As per GO No Ms No.265,  Dt : 26-10-2009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Q2" s="21"/>
    </row>
    <row r="3" spans="1:16" ht="22.5" customHeight="1">
      <c r="A3" s="52" t="s">
        <v>15</v>
      </c>
      <c r="B3" s="52" t="s">
        <v>16</v>
      </c>
      <c r="C3" s="52" t="s">
        <v>3</v>
      </c>
      <c r="D3" s="52"/>
      <c r="E3" s="52"/>
      <c r="F3" s="52"/>
      <c r="G3" s="18"/>
      <c r="H3" s="52" t="s">
        <v>1</v>
      </c>
      <c r="I3" s="52" t="s">
        <v>16</v>
      </c>
      <c r="J3" s="52" t="s">
        <v>3</v>
      </c>
      <c r="K3" s="52"/>
      <c r="L3" s="52"/>
      <c r="M3" s="52"/>
      <c r="O3" s="29"/>
      <c r="P3" s="29"/>
    </row>
    <row r="4" spans="1:16" ht="66" customHeight="1">
      <c r="A4" s="52"/>
      <c r="B4" s="52"/>
      <c r="C4" s="17" t="str">
        <f>CONCATENATE("To be drawn 
@ ",O6,"%")</f>
        <v>To be drawn 
@ 60.288%</v>
      </c>
      <c r="D4" s="17" t="str">
        <f>CONCATENATE("Already drawn 
@ ",O7,"%")</f>
        <v>Already drawn 
@ 51.81%</v>
      </c>
      <c r="E4" s="19" t="s">
        <v>4</v>
      </c>
      <c r="F4" s="17" t="s">
        <v>22</v>
      </c>
      <c r="G4" s="18"/>
      <c r="H4" s="52"/>
      <c r="I4" s="52"/>
      <c r="J4" s="17" t="str">
        <f>CONCATENATE("To be drawn 
@ ",O6,"%")</f>
        <v>To be drawn 
@ 60.288%</v>
      </c>
      <c r="K4" s="17" t="str">
        <f>CONCATENATE("Already drawn 
@ ",O7,"%")</f>
        <v>Already drawn 
@ 51.81%</v>
      </c>
      <c r="L4" s="19" t="s">
        <v>4</v>
      </c>
      <c r="M4" s="17" t="s">
        <v>22</v>
      </c>
      <c r="O4" s="30"/>
      <c r="P4" s="30"/>
    </row>
    <row r="5" spans="1:13" ht="4.5" customHeight="1">
      <c r="A5" s="10"/>
      <c r="B5" s="10"/>
      <c r="C5" s="10"/>
      <c r="D5" s="10"/>
      <c r="E5" s="12"/>
      <c r="F5" s="10"/>
      <c r="G5" s="9"/>
      <c r="H5" s="10"/>
      <c r="I5" s="10"/>
      <c r="J5" s="10"/>
      <c r="K5" s="10"/>
      <c r="L5" s="12"/>
      <c r="M5" s="10"/>
    </row>
    <row r="6" spans="1:16" ht="19.5" customHeight="1">
      <c r="A6" s="10">
        <v>1</v>
      </c>
      <c r="B6" s="20">
        <v>3850</v>
      </c>
      <c r="C6" s="10">
        <f aca="true" t="shared" si="0" ref="C6:C45">ROUND(B6*$O$6/100,0)</f>
        <v>2321</v>
      </c>
      <c r="D6" s="10">
        <f aca="true" t="shared" si="1" ref="D6:D45">ROUND(B6*$O$7/100,0)</f>
        <v>1995</v>
      </c>
      <c r="E6" s="10">
        <f aca="true" t="shared" si="2" ref="E6:E45">C6-D6</f>
        <v>326</v>
      </c>
      <c r="F6" s="10">
        <f aca="true" t="shared" si="3" ref="F6:F45">E6*$O$11</f>
        <v>1304</v>
      </c>
      <c r="G6" s="9"/>
      <c r="H6" s="10">
        <v>41</v>
      </c>
      <c r="I6" s="20">
        <v>10565</v>
      </c>
      <c r="J6" s="10">
        <f aca="true" t="shared" si="4" ref="J6:J44">ROUND(I6*$O$6/100,0)</f>
        <v>6369</v>
      </c>
      <c r="K6" s="10">
        <f aca="true" t="shared" si="5" ref="K6:K44">ROUND(I6*$O$7/100,0)</f>
        <v>5474</v>
      </c>
      <c r="L6" s="10">
        <f aca="true" t="shared" si="6" ref="L6:L44">J6-K6</f>
        <v>895</v>
      </c>
      <c r="M6" s="10">
        <f aca="true" t="shared" si="7" ref="M6:M44">L6*$O$11</f>
        <v>3580</v>
      </c>
      <c r="N6" s="31" t="s">
        <v>26</v>
      </c>
      <c r="O6" s="28">
        <v>60.288</v>
      </c>
      <c r="P6" s="23"/>
    </row>
    <row r="7" spans="1:16" ht="19.5" customHeight="1">
      <c r="A7" s="10">
        <v>2</v>
      </c>
      <c r="B7" s="20">
        <v>3950</v>
      </c>
      <c r="C7" s="10">
        <f t="shared" si="0"/>
        <v>2381</v>
      </c>
      <c r="D7" s="10">
        <f t="shared" si="1"/>
        <v>2046</v>
      </c>
      <c r="E7" s="10">
        <f t="shared" si="2"/>
        <v>335</v>
      </c>
      <c r="F7" s="10">
        <f t="shared" si="3"/>
        <v>1340</v>
      </c>
      <c r="G7" s="9"/>
      <c r="H7" s="10">
        <v>42</v>
      </c>
      <c r="I7" s="20">
        <v>10845</v>
      </c>
      <c r="J7" s="10">
        <f t="shared" si="4"/>
        <v>6538</v>
      </c>
      <c r="K7" s="10">
        <f t="shared" si="5"/>
        <v>5619</v>
      </c>
      <c r="L7" s="10">
        <f t="shared" si="6"/>
        <v>919</v>
      </c>
      <c r="M7" s="10">
        <f t="shared" si="7"/>
        <v>3676</v>
      </c>
      <c r="N7" s="31" t="s">
        <v>25</v>
      </c>
      <c r="O7" s="22">
        <v>51.81</v>
      </c>
      <c r="P7" s="23"/>
    </row>
    <row r="8" spans="1:16" ht="19.5" customHeight="1">
      <c r="A8" s="10">
        <v>3</v>
      </c>
      <c r="B8" s="20">
        <v>4050</v>
      </c>
      <c r="C8" s="10">
        <f t="shared" si="0"/>
        <v>2442</v>
      </c>
      <c r="D8" s="10">
        <f t="shared" si="1"/>
        <v>2098</v>
      </c>
      <c r="E8" s="10">
        <f t="shared" si="2"/>
        <v>344</v>
      </c>
      <c r="F8" s="10">
        <f t="shared" si="3"/>
        <v>1376</v>
      </c>
      <c r="G8" s="9"/>
      <c r="H8" s="10">
        <v>43</v>
      </c>
      <c r="I8" s="20">
        <v>11125</v>
      </c>
      <c r="J8" s="10">
        <f t="shared" si="4"/>
        <v>6707</v>
      </c>
      <c r="K8" s="10">
        <f t="shared" si="5"/>
        <v>5764</v>
      </c>
      <c r="L8" s="10">
        <f t="shared" si="6"/>
        <v>943</v>
      </c>
      <c r="M8" s="10">
        <f t="shared" si="7"/>
        <v>3772</v>
      </c>
      <c r="N8" s="32" t="s">
        <v>27</v>
      </c>
      <c r="O8" s="28">
        <f>O6-O7</f>
        <v>8.477999999999994</v>
      </c>
      <c r="P8" s="23"/>
    </row>
    <row r="9" spans="1:16" ht="19.5" customHeight="1">
      <c r="A9" s="10">
        <v>4</v>
      </c>
      <c r="B9" s="20">
        <v>4150</v>
      </c>
      <c r="C9" s="10">
        <f t="shared" si="0"/>
        <v>2502</v>
      </c>
      <c r="D9" s="10">
        <f t="shared" si="1"/>
        <v>2150</v>
      </c>
      <c r="E9" s="10">
        <f t="shared" si="2"/>
        <v>352</v>
      </c>
      <c r="F9" s="10">
        <f t="shared" si="3"/>
        <v>1408</v>
      </c>
      <c r="G9" s="9"/>
      <c r="H9" s="10">
        <v>44</v>
      </c>
      <c r="I9" s="20">
        <v>11440</v>
      </c>
      <c r="J9" s="10">
        <f t="shared" si="4"/>
        <v>6897</v>
      </c>
      <c r="K9" s="10">
        <f t="shared" si="5"/>
        <v>5927</v>
      </c>
      <c r="L9" s="10">
        <f t="shared" si="6"/>
        <v>970</v>
      </c>
      <c r="M9" s="10">
        <f t="shared" si="7"/>
        <v>3880</v>
      </c>
      <c r="N9" s="32" t="s">
        <v>30</v>
      </c>
      <c r="O9" s="33">
        <v>265</v>
      </c>
      <c r="P9" s="23"/>
    </row>
    <row r="10" spans="1:16" ht="19.5" customHeight="1">
      <c r="A10" s="10">
        <v>5</v>
      </c>
      <c r="B10" s="20">
        <v>4260</v>
      </c>
      <c r="C10" s="10">
        <f t="shared" si="0"/>
        <v>2568</v>
      </c>
      <c r="D10" s="10">
        <f t="shared" si="1"/>
        <v>2207</v>
      </c>
      <c r="E10" s="10">
        <f t="shared" si="2"/>
        <v>361</v>
      </c>
      <c r="F10" s="10">
        <f t="shared" si="3"/>
        <v>1444</v>
      </c>
      <c r="G10" s="9"/>
      <c r="H10" s="10">
        <v>45</v>
      </c>
      <c r="I10" s="20">
        <v>11755</v>
      </c>
      <c r="J10" s="10">
        <f t="shared" si="4"/>
        <v>7087</v>
      </c>
      <c r="K10" s="10">
        <f t="shared" si="5"/>
        <v>6090</v>
      </c>
      <c r="L10" s="10">
        <f t="shared" si="6"/>
        <v>997</v>
      </c>
      <c r="M10" s="10">
        <f t="shared" si="7"/>
        <v>3988</v>
      </c>
      <c r="N10" s="32" t="s">
        <v>31</v>
      </c>
      <c r="O10" s="35" t="s">
        <v>35</v>
      </c>
      <c r="P10" s="23"/>
    </row>
    <row r="11" spans="1:16" ht="21.75" customHeight="1">
      <c r="A11" s="10">
        <v>6</v>
      </c>
      <c r="B11" s="20">
        <v>4370</v>
      </c>
      <c r="C11" s="10">
        <f t="shared" si="0"/>
        <v>2635</v>
      </c>
      <c r="D11" s="10">
        <f t="shared" si="1"/>
        <v>2264</v>
      </c>
      <c r="E11" s="10">
        <f t="shared" si="2"/>
        <v>371</v>
      </c>
      <c r="F11" s="10">
        <f t="shared" si="3"/>
        <v>1484</v>
      </c>
      <c r="G11" s="9"/>
      <c r="H11" s="10">
        <v>46</v>
      </c>
      <c r="I11" s="20">
        <v>12070</v>
      </c>
      <c r="J11" s="10">
        <f t="shared" si="4"/>
        <v>7277</v>
      </c>
      <c r="K11" s="10">
        <f t="shared" si="5"/>
        <v>6253</v>
      </c>
      <c r="L11" s="10">
        <f t="shared" si="6"/>
        <v>1024</v>
      </c>
      <c r="M11" s="10">
        <f t="shared" si="7"/>
        <v>4096</v>
      </c>
      <c r="N11" s="34" t="s">
        <v>33</v>
      </c>
      <c r="O11" s="33">
        <v>4</v>
      </c>
      <c r="P11" s="23"/>
    </row>
    <row r="12" spans="1:13" ht="19.5" customHeight="1">
      <c r="A12" s="10">
        <v>7</v>
      </c>
      <c r="B12" s="20">
        <v>4480</v>
      </c>
      <c r="C12" s="10">
        <f t="shared" si="0"/>
        <v>2701</v>
      </c>
      <c r="D12" s="10">
        <f t="shared" si="1"/>
        <v>2321</v>
      </c>
      <c r="E12" s="10">
        <f t="shared" si="2"/>
        <v>380</v>
      </c>
      <c r="F12" s="10">
        <f t="shared" si="3"/>
        <v>1520</v>
      </c>
      <c r="G12" s="9"/>
      <c r="H12" s="10">
        <v>47</v>
      </c>
      <c r="I12" s="20">
        <v>12385</v>
      </c>
      <c r="J12" s="10">
        <f t="shared" si="4"/>
        <v>7467</v>
      </c>
      <c r="K12" s="10">
        <f t="shared" si="5"/>
        <v>6417</v>
      </c>
      <c r="L12" s="10">
        <f t="shared" si="6"/>
        <v>1050</v>
      </c>
      <c r="M12" s="10">
        <f t="shared" si="7"/>
        <v>4200</v>
      </c>
    </row>
    <row r="13" spans="1:13" ht="19.5" customHeight="1">
      <c r="A13" s="10">
        <v>8</v>
      </c>
      <c r="B13" s="20">
        <v>4595</v>
      </c>
      <c r="C13" s="10">
        <f t="shared" si="0"/>
        <v>2770</v>
      </c>
      <c r="D13" s="10">
        <f t="shared" si="1"/>
        <v>2381</v>
      </c>
      <c r="E13" s="10">
        <f t="shared" si="2"/>
        <v>389</v>
      </c>
      <c r="F13" s="10">
        <f t="shared" si="3"/>
        <v>1556</v>
      </c>
      <c r="G13" s="9"/>
      <c r="H13" s="10">
        <v>48</v>
      </c>
      <c r="I13" s="20">
        <v>12700</v>
      </c>
      <c r="J13" s="10">
        <f t="shared" si="4"/>
        <v>7657</v>
      </c>
      <c r="K13" s="10">
        <f t="shared" si="5"/>
        <v>6580</v>
      </c>
      <c r="L13" s="10">
        <f t="shared" si="6"/>
        <v>1077</v>
      </c>
      <c r="M13" s="10">
        <f t="shared" si="7"/>
        <v>4308</v>
      </c>
    </row>
    <row r="14" spans="1:13" ht="19.5" customHeight="1">
      <c r="A14" s="10">
        <v>9</v>
      </c>
      <c r="B14" s="20">
        <v>4710</v>
      </c>
      <c r="C14" s="10">
        <f t="shared" si="0"/>
        <v>2840</v>
      </c>
      <c r="D14" s="10">
        <f t="shared" si="1"/>
        <v>2440</v>
      </c>
      <c r="E14" s="10">
        <f t="shared" si="2"/>
        <v>400</v>
      </c>
      <c r="F14" s="10">
        <f t="shared" si="3"/>
        <v>1600</v>
      </c>
      <c r="G14" s="9"/>
      <c r="H14" s="10">
        <v>49</v>
      </c>
      <c r="I14" s="20">
        <v>13030</v>
      </c>
      <c r="J14" s="10">
        <f t="shared" si="4"/>
        <v>7856</v>
      </c>
      <c r="K14" s="10">
        <f t="shared" si="5"/>
        <v>6751</v>
      </c>
      <c r="L14" s="10">
        <f t="shared" si="6"/>
        <v>1105</v>
      </c>
      <c r="M14" s="10">
        <f t="shared" si="7"/>
        <v>4420</v>
      </c>
    </row>
    <row r="15" spans="1:13" ht="19.5" customHeight="1">
      <c r="A15" s="10">
        <v>10</v>
      </c>
      <c r="B15" s="20">
        <v>4825</v>
      </c>
      <c r="C15" s="10">
        <f t="shared" si="0"/>
        <v>2909</v>
      </c>
      <c r="D15" s="10">
        <f t="shared" si="1"/>
        <v>2500</v>
      </c>
      <c r="E15" s="10">
        <f t="shared" si="2"/>
        <v>409</v>
      </c>
      <c r="F15" s="10">
        <f t="shared" si="3"/>
        <v>1636</v>
      </c>
      <c r="G15" s="9"/>
      <c r="H15" s="10">
        <v>50</v>
      </c>
      <c r="I15" s="20">
        <v>13390</v>
      </c>
      <c r="J15" s="10">
        <f t="shared" si="4"/>
        <v>8073</v>
      </c>
      <c r="K15" s="10">
        <f t="shared" si="5"/>
        <v>6937</v>
      </c>
      <c r="L15" s="10">
        <f t="shared" si="6"/>
        <v>1136</v>
      </c>
      <c r="M15" s="10">
        <f t="shared" si="7"/>
        <v>4544</v>
      </c>
    </row>
    <row r="16" spans="1:13" ht="19.5" customHeight="1">
      <c r="A16" s="10">
        <v>11</v>
      </c>
      <c r="B16" s="20">
        <v>4950</v>
      </c>
      <c r="C16" s="10">
        <f t="shared" si="0"/>
        <v>2984</v>
      </c>
      <c r="D16" s="10">
        <f t="shared" si="1"/>
        <v>2565</v>
      </c>
      <c r="E16" s="10">
        <f t="shared" si="2"/>
        <v>419</v>
      </c>
      <c r="F16" s="10">
        <f t="shared" si="3"/>
        <v>1676</v>
      </c>
      <c r="G16" s="9"/>
      <c r="H16" s="10">
        <v>51</v>
      </c>
      <c r="I16" s="20">
        <v>13750</v>
      </c>
      <c r="J16" s="10">
        <f t="shared" si="4"/>
        <v>8290</v>
      </c>
      <c r="K16" s="10">
        <f t="shared" si="5"/>
        <v>7124</v>
      </c>
      <c r="L16" s="10">
        <f t="shared" si="6"/>
        <v>1166</v>
      </c>
      <c r="M16" s="10">
        <f t="shared" si="7"/>
        <v>4664</v>
      </c>
    </row>
    <row r="17" spans="1:13" ht="19.5" customHeight="1">
      <c r="A17" s="10">
        <v>12</v>
      </c>
      <c r="B17" s="20">
        <v>5075</v>
      </c>
      <c r="C17" s="10">
        <f t="shared" si="0"/>
        <v>3060</v>
      </c>
      <c r="D17" s="10">
        <f t="shared" si="1"/>
        <v>2629</v>
      </c>
      <c r="E17" s="10">
        <f t="shared" si="2"/>
        <v>431</v>
      </c>
      <c r="F17" s="10">
        <f t="shared" si="3"/>
        <v>1724</v>
      </c>
      <c r="G17" s="9"/>
      <c r="H17" s="10">
        <v>52</v>
      </c>
      <c r="I17" s="20">
        <v>14175</v>
      </c>
      <c r="J17" s="10">
        <f t="shared" si="4"/>
        <v>8546</v>
      </c>
      <c r="K17" s="10">
        <f t="shared" si="5"/>
        <v>7344</v>
      </c>
      <c r="L17" s="10">
        <f t="shared" si="6"/>
        <v>1202</v>
      </c>
      <c r="M17" s="10">
        <f t="shared" si="7"/>
        <v>4808</v>
      </c>
    </row>
    <row r="18" spans="1:13" ht="19.5" customHeight="1">
      <c r="A18" s="10">
        <v>13</v>
      </c>
      <c r="B18" s="20">
        <v>5200</v>
      </c>
      <c r="C18" s="10">
        <f t="shared" si="0"/>
        <v>3135</v>
      </c>
      <c r="D18" s="10">
        <f t="shared" si="1"/>
        <v>2694</v>
      </c>
      <c r="E18" s="10">
        <f t="shared" si="2"/>
        <v>441</v>
      </c>
      <c r="F18" s="10">
        <f t="shared" si="3"/>
        <v>1764</v>
      </c>
      <c r="G18" s="9"/>
      <c r="H18" s="10">
        <v>53</v>
      </c>
      <c r="I18" s="20">
        <v>14600</v>
      </c>
      <c r="J18" s="10">
        <f t="shared" si="4"/>
        <v>8802</v>
      </c>
      <c r="K18" s="10">
        <f t="shared" si="5"/>
        <v>7564</v>
      </c>
      <c r="L18" s="10">
        <f t="shared" si="6"/>
        <v>1238</v>
      </c>
      <c r="M18" s="10">
        <f t="shared" si="7"/>
        <v>4952</v>
      </c>
    </row>
    <row r="19" spans="1:13" ht="19.5" customHeight="1">
      <c r="A19" s="10">
        <v>14</v>
      </c>
      <c r="B19" s="20">
        <v>5335</v>
      </c>
      <c r="C19" s="10">
        <f t="shared" si="0"/>
        <v>3216</v>
      </c>
      <c r="D19" s="10">
        <f t="shared" si="1"/>
        <v>2764</v>
      </c>
      <c r="E19" s="10">
        <f t="shared" si="2"/>
        <v>452</v>
      </c>
      <c r="F19" s="10">
        <f t="shared" si="3"/>
        <v>1808</v>
      </c>
      <c r="G19" s="9"/>
      <c r="H19" s="10">
        <v>54</v>
      </c>
      <c r="I19" s="20">
        <v>15025</v>
      </c>
      <c r="J19" s="10">
        <f t="shared" si="4"/>
        <v>9058</v>
      </c>
      <c r="K19" s="10">
        <f t="shared" si="5"/>
        <v>7784</v>
      </c>
      <c r="L19" s="10">
        <f t="shared" si="6"/>
        <v>1274</v>
      </c>
      <c r="M19" s="10">
        <f t="shared" si="7"/>
        <v>5096</v>
      </c>
    </row>
    <row r="20" spans="1:13" ht="19.5" customHeight="1">
      <c r="A20" s="10">
        <v>15</v>
      </c>
      <c r="B20" s="20">
        <v>5470</v>
      </c>
      <c r="C20" s="10">
        <f t="shared" si="0"/>
        <v>3298</v>
      </c>
      <c r="D20" s="10">
        <f t="shared" si="1"/>
        <v>2834</v>
      </c>
      <c r="E20" s="10">
        <f t="shared" si="2"/>
        <v>464</v>
      </c>
      <c r="F20" s="10">
        <f t="shared" si="3"/>
        <v>1856</v>
      </c>
      <c r="G20" s="9"/>
      <c r="H20" s="10">
        <v>55</v>
      </c>
      <c r="I20" s="20">
        <v>15500</v>
      </c>
      <c r="J20" s="10">
        <f t="shared" si="4"/>
        <v>9345</v>
      </c>
      <c r="K20" s="10">
        <f t="shared" si="5"/>
        <v>8031</v>
      </c>
      <c r="L20" s="10">
        <f t="shared" si="6"/>
        <v>1314</v>
      </c>
      <c r="M20" s="10">
        <f t="shared" si="7"/>
        <v>5256</v>
      </c>
    </row>
    <row r="21" spans="1:13" ht="19.5" customHeight="1">
      <c r="A21" s="10">
        <v>16</v>
      </c>
      <c r="B21" s="20">
        <v>5605</v>
      </c>
      <c r="C21" s="10">
        <f t="shared" si="0"/>
        <v>3379</v>
      </c>
      <c r="D21" s="10">
        <f t="shared" si="1"/>
        <v>2904</v>
      </c>
      <c r="E21" s="10">
        <f t="shared" si="2"/>
        <v>475</v>
      </c>
      <c r="F21" s="10">
        <f t="shared" si="3"/>
        <v>1900</v>
      </c>
      <c r="G21" s="9"/>
      <c r="H21" s="10">
        <v>56</v>
      </c>
      <c r="I21" s="20">
        <v>15975</v>
      </c>
      <c r="J21" s="10">
        <f t="shared" si="4"/>
        <v>9631</v>
      </c>
      <c r="K21" s="10">
        <f t="shared" si="5"/>
        <v>8277</v>
      </c>
      <c r="L21" s="10">
        <f t="shared" si="6"/>
        <v>1354</v>
      </c>
      <c r="M21" s="10">
        <f t="shared" si="7"/>
        <v>5416</v>
      </c>
    </row>
    <row r="22" spans="1:13" ht="19.5" customHeight="1">
      <c r="A22" s="10">
        <v>17</v>
      </c>
      <c r="B22" s="20">
        <v>5750</v>
      </c>
      <c r="C22" s="10">
        <f t="shared" si="0"/>
        <v>3467</v>
      </c>
      <c r="D22" s="10">
        <f t="shared" si="1"/>
        <v>2979</v>
      </c>
      <c r="E22" s="10">
        <f t="shared" si="2"/>
        <v>488</v>
      </c>
      <c r="F22" s="10">
        <f t="shared" si="3"/>
        <v>1952</v>
      </c>
      <c r="G22" s="9"/>
      <c r="H22" s="10">
        <v>57</v>
      </c>
      <c r="I22" s="20">
        <v>16450</v>
      </c>
      <c r="J22" s="10">
        <f t="shared" si="4"/>
        <v>9917</v>
      </c>
      <c r="K22" s="10">
        <f t="shared" si="5"/>
        <v>8523</v>
      </c>
      <c r="L22" s="10">
        <f t="shared" si="6"/>
        <v>1394</v>
      </c>
      <c r="M22" s="10">
        <f t="shared" si="7"/>
        <v>5576</v>
      </c>
    </row>
    <row r="23" spans="1:13" ht="19.5" customHeight="1">
      <c r="A23" s="10">
        <v>18</v>
      </c>
      <c r="B23" s="20">
        <v>5895</v>
      </c>
      <c r="C23" s="10">
        <f t="shared" si="0"/>
        <v>3554</v>
      </c>
      <c r="D23" s="10">
        <f t="shared" si="1"/>
        <v>3054</v>
      </c>
      <c r="E23" s="10">
        <f t="shared" si="2"/>
        <v>500</v>
      </c>
      <c r="F23" s="10">
        <f t="shared" si="3"/>
        <v>2000</v>
      </c>
      <c r="G23" s="9"/>
      <c r="H23" s="10">
        <v>58</v>
      </c>
      <c r="I23" s="20">
        <v>16925</v>
      </c>
      <c r="J23" s="10">
        <f t="shared" si="4"/>
        <v>10204</v>
      </c>
      <c r="K23" s="10">
        <f t="shared" si="5"/>
        <v>8769</v>
      </c>
      <c r="L23" s="10">
        <f t="shared" si="6"/>
        <v>1435</v>
      </c>
      <c r="M23" s="10">
        <f t="shared" si="7"/>
        <v>5740</v>
      </c>
    </row>
    <row r="24" spans="1:13" ht="19.5" customHeight="1">
      <c r="A24" s="10">
        <v>19</v>
      </c>
      <c r="B24" s="20">
        <v>6040</v>
      </c>
      <c r="C24" s="10">
        <f t="shared" si="0"/>
        <v>3641</v>
      </c>
      <c r="D24" s="10">
        <f t="shared" si="1"/>
        <v>3129</v>
      </c>
      <c r="E24" s="10">
        <f t="shared" si="2"/>
        <v>512</v>
      </c>
      <c r="F24" s="10">
        <f t="shared" si="3"/>
        <v>2048</v>
      </c>
      <c r="G24" s="9"/>
      <c r="H24" s="10">
        <v>59</v>
      </c>
      <c r="I24" s="20">
        <v>17475</v>
      </c>
      <c r="J24" s="10">
        <f t="shared" si="4"/>
        <v>10535</v>
      </c>
      <c r="K24" s="10">
        <f t="shared" si="5"/>
        <v>9054</v>
      </c>
      <c r="L24" s="10">
        <f t="shared" si="6"/>
        <v>1481</v>
      </c>
      <c r="M24" s="10">
        <f t="shared" si="7"/>
        <v>5924</v>
      </c>
    </row>
    <row r="25" spans="1:13" ht="19.5" customHeight="1">
      <c r="A25" s="10">
        <v>20</v>
      </c>
      <c r="B25" s="20">
        <v>6195</v>
      </c>
      <c r="C25" s="10">
        <f t="shared" si="0"/>
        <v>3735</v>
      </c>
      <c r="D25" s="10">
        <f t="shared" si="1"/>
        <v>3210</v>
      </c>
      <c r="E25" s="10">
        <f t="shared" si="2"/>
        <v>525</v>
      </c>
      <c r="F25" s="10">
        <f t="shared" si="3"/>
        <v>2100</v>
      </c>
      <c r="G25" s="9"/>
      <c r="H25" s="10">
        <v>60</v>
      </c>
      <c r="I25" s="20">
        <v>18025</v>
      </c>
      <c r="J25" s="10">
        <f t="shared" si="4"/>
        <v>10867</v>
      </c>
      <c r="K25" s="10">
        <f t="shared" si="5"/>
        <v>9339</v>
      </c>
      <c r="L25" s="10">
        <f t="shared" si="6"/>
        <v>1528</v>
      </c>
      <c r="M25" s="10">
        <f t="shared" si="7"/>
        <v>6112</v>
      </c>
    </row>
    <row r="26" spans="1:13" ht="19.5" customHeight="1">
      <c r="A26" s="10">
        <v>21</v>
      </c>
      <c r="B26" s="20">
        <v>6350</v>
      </c>
      <c r="C26" s="10">
        <f t="shared" si="0"/>
        <v>3828</v>
      </c>
      <c r="D26" s="10">
        <f t="shared" si="1"/>
        <v>3290</v>
      </c>
      <c r="E26" s="10">
        <f t="shared" si="2"/>
        <v>538</v>
      </c>
      <c r="F26" s="10">
        <f t="shared" si="3"/>
        <v>2152</v>
      </c>
      <c r="G26" s="9"/>
      <c r="H26" s="10">
        <v>61</v>
      </c>
      <c r="I26" s="20">
        <v>18575</v>
      </c>
      <c r="J26" s="10">
        <f t="shared" si="4"/>
        <v>11198</v>
      </c>
      <c r="K26" s="10">
        <f t="shared" si="5"/>
        <v>9624</v>
      </c>
      <c r="L26" s="10">
        <f t="shared" si="6"/>
        <v>1574</v>
      </c>
      <c r="M26" s="10">
        <f t="shared" si="7"/>
        <v>6296</v>
      </c>
    </row>
    <row r="27" spans="1:13" ht="19.5" customHeight="1">
      <c r="A27" s="10">
        <v>22</v>
      </c>
      <c r="B27" s="20">
        <v>6505</v>
      </c>
      <c r="C27" s="10">
        <f t="shared" si="0"/>
        <v>3922</v>
      </c>
      <c r="D27" s="10">
        <f t="shared" si="1"/>
        <v>3370</v>
      </c>
      <c r="E27" s="10">
        <f t="shared" si="2"/>
        <v>552</v>
      </c>
      <c r="F27" s="10">
        <f t="shared" si="3"/>
        <v>2208</v>
      </c>
      <c r="G27" s="9"/>
      <c r="H27" s="10">
        <v>62</v>
      </c>
      <c r="I27" s="20">
        <v>19125</v>
      </c>
      <c r="J27" s="10">
        <f t="shared" si="4"/>
        <v>11530</v>
      </c>
      <c r="K27" s="10">
        <f t="shared" si="5"/>
        <v>9909</v>
      </c>
      <c r="L27" s="10">
        <f t="shared" si="6"/>
        <v>1621</v>
      </c>
      <c r="M27" s="10">
        <f t="shared" si="7"/>
        <v>6484</v>
      </c>
    </row>
    <row r="28" spans="1:13" ht="19.5" customHeight="1">
      <c r="A28" s="10">
        <v>23</v>
      </c>
      <c r="B28" s="20">
        <v>6675</v>
      </c>
      <c r="C28" s="10">
        <f t="shared" si="0"/>
        <v>4024</v>
      </c>
      <c r="D28" s="10">
        <f t="shared" si="1"/>
        <v>3458</v>
      </c>
      <c r="E28" s="10">
        <f t="shared" si="2"/>
        <v>566</v>
      </c>
      <c r="F28" s="10">
        <f t="shared" si="3"/>
        <v>2264</v>
      </c>
      <c r="G28" s="9"/>
      <c r="H28" s="10">
        <v>63</v>
      </c>
      <c r="I28" s="20">
        <v>19675</v>
      </c>
      <c r="J28" s="10">
        <f t="shared" si="4"/>
        <v>11862</v>
      </c>
      <c r="K28" s="10">
        <f t="shared" si="5"/>
        <v>10194</v>
      </c>
      <c r="L28" s="10">
        <f t="shared" si="6"/>
        <v>1668</v>
      </c>
      <c r="M28" s="10">
        <f t="shared" si="7"/>
        <v>6672</v>
      </c>
    </row>
    <row r="29" spans="1:13" ht="19.5" customHeight="1">
      <c r="A29" s="10">
        <v>24</v>
      </c>
      <c r="B29" s="20">
        <v>6845</v>
      </c>
      <c r="C29" s="10">
        <f t="shared" si="0"/>
        <v>4127</v>
      </c>
      <c r="D29" s="10">
        <f t="shared" si="1"/>
        <v>3546</v>
      </c>
      <c r="E29" s="10">
        <f t="shared" si="2"/>
        <v>581</v>
      </c>
      <c r="F29" s="10">
        <f t="shared" si="3"/>
        <v>2324</v>
      </c>
      <c r="G29" s="9"/>
      <c r="H29" s="10">
        <v>64</v>
      </c>
      <c r="I29" s="20">
        <v>20300</v>
      </c>
      <c r="J29" s="10">
        <f t="shared" si="4"/>
        <v>12238</v>
      </c>
      <c r="K29" s="10">
        <f t="shared" si="5"/>
        <v>10517</v>
      </c>
      <c r="L29" s="10">
        <f t="shared" si="6"/>
        <v>1721</v>
      </c>
      <c r="M29" s="10">
        <f t="shared" si="7"/>
        <v>6884</v>
      </c>
    </row>
    <row r="30" spans="1:13" ht="19.5" customHeight="1">
      <c r="A30" s="10">
        <v>25</v>
      </c>
      <c r="B30" s="20">
        <v>7015</v>
      </c>
      <c r="C30" s="10">
        <f t="shared" si="0"/>
        <v>4229</v>
      </c>
      <c r="D30" s="10">
        <f t="shared" si="1"/>
        <v>3634</v>
      </c>
      <c r="E30" s="10">
        <f t="shared" si="2"/>
        <v>595</v>
      </c>
      <c r="F30" s="10">
        <f t="shared" si="3"/>
        <v>2380</v>
      </c>
      <c r="G30" s="9"/>
      <c r="H30" s="10">
        <v>65</v>
      </c>
      <c r="I30" s="20">
        <v>20925</v>
      </c>
      <c r="J30" s="10">
        <f t="shared" si="4"/>
        <v>12615</v>
      </c>
      <c r="K30" s="10">
        <f t="shared" si="5"/>
        <v>10841</v>
      </c>
      <c r="L30" s="10">
        <f t="shared" si="6"/>
        <v>1774</v>
      </c>
      <c r="M30" s="10">
        <f t="shared" si="7"/>
        <v>7096</v>
      </c>
    </row>
    <row r="31" spans="1:13" ht="19.5" customHeight="1">
      <c r="A31" s="10">
        <v>26</v>
      </c>
      <c r="B31" s="20">
        <v>7200</v>
      </c>
      <c r="C31" s="10">
        <f t="shared" si="0"/>
        <v>4341</v>
      </c>
      <c r="D31" s="10">
        <f t="shared" si="1"/>
        <v>3730</v>
      </c>
      <c r="E31" s="10">
        <f t="shared" si="2"/>
        <v>611</v>
      </c>
      <c r="F31" s="10">
        <f t="shared" si="3"/>
        <v>2444</v>
      </c>
      <c r="G31" s="9"/>
      <c r="H31" s="10">
        <v>66</v>
      </c>
      <c r="I31" s="20">
        <v>21550</v>
      </c>
      <c r="J31" s="10">
        <f t="shared" si="4"/>
        <v>12992</v>
      </c>
      <c r="K31" s="10">
        <f t="shared" si="5"/>
        <v>11165</v>
      </c>
      <c r="L31" s="10">
        <f t="shared" si="6"/>
        <v>1827</v>
      </c>
      <c r="M31" s="10">
        <f t="shared" si="7"/>
        <v>7308</v>
      </c>
    </row>
    <row r="32" spans="1:13" ht="19.5" customHeight="1">
      <c r="A32" s="10">
        <v>27</v>
      </c>
      <c r="B32" s="20">
        <v>7385</v>
      </c>
      <c r="C32" s="10">
        <f t="shared" si="0"/>
        <v>4452</v>
      </c>
      <c r="D32" s="10">
        <f t="shared" si="1"/>
        <v>3826</v>
      </c>
      <c r="E32" s="10">
        <f t="shared" si="2"/>
        <v>626</v>
      </c>
      <c r="F32" s="10">
        <f t="shared" si="3"/>
        <v>2504</v>
      </c>
      <c r="G32" s="9"/>
      <c r="H32" s="10">
        <v>67</v>
      </c>
      <c r="I32" s="20">
        <v>22175</v>
      </c>
      <c r="J32" s="10">
        <f t="shared" si="4"/>
        <v>13369</v>
      </c>
      <c r="K32" s="10">
        <f t="shared" si="5"/>
        <v>11489</v>
      </c>
      <c r="L32" s="10">
        <f t="shared" si="6"/>
        <v>1880</v>
      </c>
      <c r="M32" s="10">
        <f t="shared" si="7"/>
        <v>7520</v>
      </c>
    </row>
    <row r="33" spans="1:13" ht="19.5" customHeight="1">
      <c r="A33" s="10">
        <v>28</v>
      </c>
      <c r="B33" s="20">
        <v>7570</v>
      </c>
      <c r="C33" s="10">
        <f t="shared" si="0"/>
        <v>4564</v>
      </c>
      <c r="D33" s="10">
        <f t="shared" si="1"/>
        <v>3922</v>
      </c>
      <c r="E33" s="10">
        <f t="shared" si="2"/>
        <v>642</v>
      </c>
      <c r="F33" s="10">
        <f t="shared" si="3"/>
        <v>2568</v>
      </c>
      <c r="G33" s="9"/>
      <c r="H33" s="10">
        <v>68</v>
      </c>
      <c r="I33" s="20">
        <v>22800</v>
      </c>
      <c r="J33" s="10">
        <f t="shared" si="4"/>
        <v>13746</v>
      </c>
      <c r="K33" s="10">
        <f t="shared" si="5"/>
        <v>11813</v>
      </c>
      <c r="L33" s="10">
        <f t="shared" si="6"/>
        <v>1933</v>
      </c>
      <c r="M33" s="10">
        <f t="shared" si="7"/>
        <v>7732</v>
      </c>
    </row>
    <row r="34" spans="1:13" ht="19.5" customHeight="1">
      <c r="A34" s="10">
        <v>29</v>
      </c>
      <c r="B34" s="20">
        <v>7770</v>
      </c>
      <c r="C34" s="10">
        <f t="shared" si="0"/>
        <v>4684</v>
      </c>
      <c r="D34" s="10">
        <f t="shared" si="1"/>
        <v>4026</v>
      </c>
      <c r="E34" s="10">
        <f t="shared" si="2"/>
        <v>658</v>
      </c>
      <c r="F34" s="10">
        <f t="shared" si="3"/>
        <v>2632</v>
      </c>
      <c r="G34" s="9"/>
      <c r="H34" s="10">
        <v>69</v>
      </c>
      <c r="I34" s="20">
        <v>23500</v>
      </c>
      <c r="J34" s="10">
        <f t="shared" si="4"/>
        <v>14168</v>
      </c>
      <c r="K34" s="10">
        <f t="shared" si="5"/>
        <v>12175</v>
      </c>
      <c r="L34" s="10">
        <f t="shared" si="6"/>
        <v>1993</v>
      </c>
      <c r="M34" s="10">
        <f t="shared" si="7"/>
        <v>7972</v>
      </c>
    </row>
    <row r="35" spans="1:13" ht="19.5" customHeight="1">
      <c r="A35" s="10">
        <v>30</v>
      </c>
      <c r="B35" s="20">
        <v>7970</v>
      </c>
      <c r="C35" s="10">
        <f t="shared" si="0"/>
        <v>4805</v>
      </c>
      <c r="D35" s="10">
        <f t="shared" si="1"/>
        <v>4129</v>
      </c>
      <c r="E35" s="10">
        <f t="shared" si="2"/>
        <v>676</v>
      </c>
      <c r="F35" s="10">
        <f t="shared" si="3"/>
        <v>2704</v>
      </c>
      <c r="G35" s="9"/>
      <c r="H35" s="10">
        <v>70</v>
      </c>
      <c r="I35" s="20">
        <v>24200</v>
      </c>
      <c r="J35" s="10">
        <f t="shared" si="4"/>
        <v>14590</v>
      </c>
      <c r="K35" s="10">
        <f t="shared" si="5"/>
        <v>12538</v>
      </c>
      <c r="L35" s="10">
        <f t="shared" si="6"/>
        <v>2052</v>
      </c>
      <c r="M35" s="10">
        <f t="shared" si="7"/>
        <v>8208</v>
      </c>
    </row>
    <row r="36" spans="1:13" ht="19.5" customHeight="1">
      <c r="A36" s="10">
        <v>31</v>
      </c>
      <c r="B36" s="20">
        <v>8170</v>
      </c>
      <c r="C36" s="10">
        <f t="shared" si="0"/>
        <v>4926</v>
      </c>
      <c r="D36" s="10">
        <f t="shared" si="1"/>
        <v>4233</v>
      </c>
      <c r="E36" s="10">
        <f t="shared" si="2"/>
        <v>693</v>
      </c>
      <c r="F36" s="10">
        <f t="shared" si="3"/>
        <v>2772</v>
      </c>
      <c r="G36" s="9"/>
      <c r="H36" s="10">
        <v>71</v>
      </c>
      <c r="I36" s="20">
        <v>24900</v>
      </c>
      <c r="J36" s="10">
        <f t="shared" si="4"/>
        <v>15012</v>
      </c>
      <c r="K36" s="10">
        <f t="shared" si="5"/>
        <v>12901</v>
      </c>
      <c r="L36" s="10">
        <f t="shared" si="6"/>
        <v>2111</v>
      </c>
      <c r="M36" s="10">
        <f t="shared" si="7"/>
        <v>8444</v>
      </c>
    </row>
    <row r="37" spans="1:13" ht="19.5" customHeight="1">
      <c r="A37" s="10">
        <v>32</v>
      </c>
      <c r="B37" s="20">
        <v>8385</v>
      </c>
      <c r="C37" s="10">
        <f t="shared" si="0"/>
        <v>5055</v>
      </c>
      <c r="D37" s="10">
        <f t="shared" si="1"/>
        <v>4344</v>
      </c>
      <c r="E37" s="10">
        <f t="shared" si="2"/>
        <v>711</v>
      </c>
      <c r="F37" s="10">
        <f t="shared" si="3"/>
        <v>2844</v>
      </c>
      <c r="G37" s="9"/>
      <c r="H37" s="10">
        <v>72</v>
      </c>
      <c r="I37" s="20">
        <v>25600</v>
      </c>
      <c r="J37" s="10">
        <f t="shared" si="4"/>
        <v>15434</v>
      </c>
      <c r="K37" s="10">
        <f t="shared" si="5"/>
        <v>13263</v>
      </c>
      <c r="L37" s="10">
        <f t="shared" si="6"/>
        <v>2171</v>
      </c>
      <c r="M37" s="10">
        <f t="shared" si="7"/>
        <v>8684</v>
      </c>
    </row>
    <row r="38" spans="1:13" ht="19.5" customHeight="1">
      <c r="A38" s="10">
        <v>33</v>
      </c>
      <c r="B38" s="20">
        <v>8600</v>
      </c>
      <c r="C38" s="10">
        <f t="shared" si="0"/>
        <v>5185</v>
      </c>
      <c r="D38" s="10">
        <f t="shared" si="1"/>
        <v>4456</v>
      </c>
      <c r="E38" s="10">
        <f t="shared" si="2"/>
        <v>729</v>
      </c>
      <c r="F38" s="10">
        <f t="shared" si="3"/>
        <v>2916</v>
      </c>
      <c r="G38" s="9"/>
      <c r="H38" s="10">
        <v>73</v>
      </c>
      <c r="I38" s="20">
        <v>26300</v>
      </c>
      <c r="J38" s="10">
        <f t="shared" si="4"/>
        <v>15856</v>
      </c>
      <c r="K38" s="10">
        <f t="shared" si="5"/>
        <v>13626</v>
      </c>
      <c r="L38" s="10">
        <f t="shared" si="6"/>
        <v>2230</v>
      </c>
      <c r="M38" s="10">
        <f t="shared" si="7"/>
        <v>8920</v>
      </c>
    </row>
    <row r="39" spans="1:13" ht="19.5" customHeight="1">
      <c r="A39" s="10">
        <v>34</v>
      </c>
      <c r="B39" s="20">
        <v>8815</v>
      </c>
      <c r="C39" s="10">
        <f t="shared" si="0"/>
        <v>5314</v>
      </c>
      <c r="D39" s="10">
        <f t="shared" si="1"/>
        <v>4567</v>
      </c>
      <c r="E39" s="10">
        <f t="shared" si="2"/>
        <v>747</v>
      </c>
      <c r="F39" s="10">
        <f t="shared" si="3"/>
        <v>2988</v>
      </c>
      <c r="G39" s="9"/>
      <c r="H39" s="10">
        <v>74</v>
      </c>
      <c r="I39" s="20">
        <v>27000</v>
      </c>
      <c r="J39" s="10">
        <f t="shared" si="4"/>
        <v>16278</v>
      </c>
      <c r="K39" s="10">
        <f t="shared" si="5"/>
        <v>13989</v>
      </c>
      <c r="L39" s="10">
        <f t="shared" si="6"/>
        <v>2289</v>
      </c>
      <c r="M39" s="10">
        <f t="shared" si="7"/>
        <v>9156</v>
      </c>
    </row>
    <row r="40" spans="1:13" ht="19.5" customHeight="1">
      <c r="A40" s="10">
        <v>35</v>
      </c>
      <c r="B40" s="20">
        <v>9050</v>
      </c>
      <c r="C40" s="10">
        <f t="shared" si="0"/>
        <v>5456</v>
      </c>
      <c r="D40" s="10">
        <f t="shared" si="1"/>
        <v>4689</v>
      </c>
      <c r="E40" s="10">
        <f t="shared" si="2"/>
        <v>767</v>
      </c>
      <c r="F40" s="10">
        <f t="shared" si="3"/>
        <v>3068</v>
      </c>
      <c r="G40" s="9"/>
      <c r="H40" s="10">
        <v>75</v>
      </c>
      <c r="I40" s="20">
        <v>27750</v>
      </c>
      <c r="J40" s="10">
        <f t="shared" si="4"/>
        <v>16730</v>
      </c>
      <c r="K40" s="10">
        <f t="shared" si="5"/>
        <v>14377</v>
      </c>
      <c r="L40" s="10">
        <f t="shared" si="6"/>
        <v>2353</v>
      </c>
      <c r="M40" s="10">
        <f t="shared" si="7"/>
        <v>9412</v>
      </c>
    </row>
    <row r="41" spans="1:13" ht="19.5" customHeight="1">
      <c r="A41" s="10">
        <v>36</v>
      </c>
      <c r="B41" s="20">
        <v>9285</v>
      </c>
      <c r="C41" s="10">
        <f t="shared" si="0"/>
        <v>5598</v>
      </c>
      <c r="D41" s="10">
        <f t="shared" si="1"/>
        <v>4811</v>
      </c>
      <c r="E41" s="10">
        <f t="shared" si="2"/>
        <v>787</v>
      </c>
      <c r="F41" s="10">
        <f t="shared" si="3"/>
        <v>3148</v>
      </c>
      <c r="G41" s="9"/>
      <c r="H41" s="10">
        <v>76</v>
      </c>
      <c r="I41" s="20">
        <v>28500</v>
      </c>
      <c r="J41" s="10">
        <f t="shared" si="4"/>
        <v>17182</v>
      </c>
      <c r="K41" s="10">
        <f t="shared" si="5"/>
        <v>14766</v>
      </c>
      <c r="L41" s="10">
        <f t="shared" si="6"/>
        <v>2416</v>
      </c>
      <c r="M41" s="10">
        <f t="shared" si="7"/>
        <v>9664</v>
      </c>
    </row>
    <row r="42" spans="1:13" ht="19.5" customHeight="1">
      <c r="A42" s="10">
        <v>37</v>
      </c>
      <c r="B42" s="20">
        <v>9520</v>
      </c>
      <c r="C42" s="10">
        <f t="shared" si="0"/>
        <v>5739</v>
      </c>
      <c r="D42" s="10">
        <f t="shared" si="1"/>
        <v>4932</v>
      </c>
      <c r="E42" s="10">
        <f t="shared" si="2"/>
        <v>807</v>
      </c>
      <c r="F42" s="10">
        <f t="shared" si="3"/>
        <v>3228</v>
      </c>
      <c r="G42" s="9"/>
      <c r="H42" s="10">
        <v>77</v>
      </c>
      <c r="I42" s="20">
        <v>29250</v>
      </c>
      <c r="J42" s="10">
        <f t="shared" si="4"/>
        <v>17634</v>
      </c>
      <c r="K42" s="10">
        <f t="shared" si="5"/>
        <v>15154</v>
      </c>
      <c r="L42" s="10">
        <f t="shared" si="6"/>
        <v>2480</v>
      </c>
      <c r="M42" s="10">
        <f t="shared" si="7"/>
        <v>9920</v>
      </c>
    </row>
    <row r="43" spans="1:13" ht="19.5" customHeight="1">
      <c r="A43" s="10">
        <v>38</v>
      </c>
      <c r="B43" s="20">
        <v>9775</v>
      </c>
      <c r="C43" s="10">
        <f t="shared" si="0"/>
        <v>5893</v>
      </c>
      <c r="D43" s="10">
        <f t="shared" si="1"/>
        <v>5064</v>
      </c>
      <c r="E43" s="10">
        <f t="shared" si="2"/>
        <v>829</v>
      </c>
      <c r="F43" s="10">
        <f t="shared" si="3"/>
        <v>3316</v>
      </c>
      <c r="G43" s="9"/>
      <c r="H43" s="10">
        <v>78</v>
      </c>
      <c r="I43" s="20">
        <v>30000</v>
      </c>
      <c r="J43" s="10">
        <f t="shared" si="4"/>
        <v>18086</v>
      </c>
      <c r="K43" s="10">
        <f t="shared" si="5"/>
        <v>15543</v>
      </c>
      <c r="L43" s="10">
        <f t="shared" si="6"/>
        <v>2543</v>
      </c>
      <c r="M43" s="10">
        <f t="shared" si="7"/>
        <v>10172</v>
      </c>
    </row>
    <row r="44" spans="1:13" ht="19.5" customHeight="1">
      <c r="A44" s="10">
        <v>39</v>
      </c>
      <c r="B44" s="20">
        <v>10030</v>
      </c>
      <c r="C44" s="10">
        <f t="shared" si="0"/>
        <v>6047</v>
      </c>
      <c r="D44" s="10">
        <f t="shared" si="1"/>
        <v>5197</v>
      </c>
      <c r="E44" s="10">
        <f t="shared" si="2"/>
        <v>850</v>
      </c>
      <c r="F44" s="10">
        <f t="shared" si="3"/>
        <v>3400</v>
      </c>
      <c r="G44" s="9"/>
      <c r="H44" s="10">
        <v>79</v>
      </c>
      <c r="I44" s="20">
        <v>30765</v>
      </c>
      <c r="J44" s="10">
        <f t="shared" si="4"/>
        <v>18548</v>
      </c>
      <c r="K44" s="10">
        <f t="shared" si="5"/>
        <v>15939</v>
      </c>
      <c r="L44" s="10">
        <f t="shared" si="6"/>
        <v>2609</v>
      </c>
      <c r="M44" s="10">
        <f t="shared" si="7"/>
        <v>10436</v>
      </c>
    </row>
    <row r="45" spans="1:13" ht="19.5" customHeight="1">
      <c r="A45" s="10">
        <v>40</v>
      </c>
      <c r="B45" s="20">
        <v>10285</v>
      </c>
      <c r="C45" s="10">
        <f t="shared" si="0"/>
        <v>6201</v>
      </c>
      <c r="D45" s="10">
        <f t="shared" si="1"/>
        <v>5329</v>
      </c>
      <c r="E45" s="10">
        <f t="shared" si="2"/>
        <v>872</v>
      </c>
      <c r="F45" s="10">
        <f t="shared" si="3"/>
        <v>3488</v>
      </c>
      <c r="G45" s="9"/>
      <c r="H45" s="11"/>
      <c r="I45" s="11"/>
      <c r="J45" s="11"/>
      <c r="K45" s="11"/>
      <c r="L45" s="11"/>
      <c r="M45" s="11"/>
    </row>
    <row r="46" ht="14.25">
      <c r="C46" s="25"/>
    </row>
    <row r="47" spans="1:13" s="23" customFormat="1" ht="15.75" customHeight="1">
      <c r="A47" s="26" t="s">
        <v>28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="23" customFormat="1" ht="14.25">
      <c r="B48" s="24" t="s">
        <v>34</v>
      </c>
    </row>
  </sheetData>
  <sheetProtection password="CC21" sheet="1"/>
  <mergeCells count="8">
    <mergeCell ref="A1:M1"/>
    <mergeCell ref="J3:M3"/>
    <mergeCell ref="A2:M2"/>
    <mergeCell ref="A3:A4"/>
    <mergeCell ref="B3:B4"/>
    <mergeCell ref="C3:F3"/>
    <mergeCell ref="H3:H4"/>
    <mergeCell ref="I3:I4"/>
  </mergeCells>
  <printOptions/>
  <pageMargins left="0.31" right="0.29" top="0.29" bottom="0.26" header="0.2" footer="0.16"/>
  <pageSetup horizontalDpi="600" verticalDpi="600" orientation="portrait" paperSize="5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J47" sqref="J47"/>
    </sheetView>
  </sheetViews>
  <sheetFormatPr defaultColWidth="9.140625" defaultRowHeight="15"/>
  <cols>
    <col min="1" max="1" width="3.57421875" style="8" bestFit="1" customWidth="1"/>
    <col min="2" max="2" width="7.57421875" style="8" customWidth="1"/>
    <col min="3" max="3" width="9.57421875" style="8" customWidth="1"/>
    <col min="4" max="4" width="10.140625" style="8" customWidth="1"/>
    <col min="5" max="5" width="6.7109375" style="8" customWidth="1"/>
    <col min="6" max="6" width="12.7109375" style="8" customWidth="1"/>
    <col min="7" max="7" width="0.9921875" style="8" customWidth="1"/>
    <col min="8" max="8" width="4.8515625" style="8" customWidth="1"/>
    <col min="9" max="9" width="6.7109375" style="8" bestFit="1" customWidth="1"/>
    <col min="10" max="10" width="10.421875" style="8" customWidth="1"/>
    <col min="11" max="11" width="10.00390625" style="8" customWidth="1"/>
    <col min="12" max="12" width="8.8515625" style="8" customWidth="1"/>
    <col min="13" max="13" width="12.57421875" style="8" customWidth="1"/>
    <col min="14" max="14" width="13.140625" style="8" customWidth="1"/>
    <col min="15" max="15" width="11.421875" style="8" customWidth="1"/>
    <col min="16" max="16384" width="9.140625" style="8" customWidth="1"/>
  </cols>
  <sheetData>
    <row r="1" spans="1:17" ht="29.2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Q1" s="21"/>
    </row>
    <row r="2" spans="1:17" ht="33" customHeight="1">
      <c r="A2" s="51" t="str">
        <f>CONCATENATE("From Jan-09 to Mar-09 (",O11," months) credited into GPF Account &amp; from Apr-09 paid in cash 
As per GO No Ms No.",O9,",  Dt : ",O10)</f>
        <v>From Jan-09 to Mar-09 (3 months) credited into GPF Account &amp; from Apr-09 paid in cash 
As per GO No Ms No.104,  Dt : 31-03-2009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Q2" s="21"/>
    </row>
    <row r="3" spans="1:16" ht="22.5" customHeight="1">
      <c r="A3" s="52" t="s">
        <v>15</v>
      </c>
      <c r="B3" s="52" t="s">
        <v>16</v>
      </c>
      <c r="C3" s="52" t="s">
        <v>3</v>
      </c>
      <c r="D3" s="52"/>
      <c r="E3" s="52"/>
      <c r="F3" s="52"/>
      <c r="G3" s="18"/>
      <c r="H3" s="52" t="s">
        <v>1</v>
      </c>
      <c r="I3" s="52" t="s">
        <v>16</v>
      </c>
      <c r="J3" s="52" t="s">
        <v>3</v>
      </c>
      <c r="K3" s="52"/>
      <c r="L3" s="52"/>
      <c r="M3" s="52"/>
      <c r="O3" s="29"/>
      <c r="P3" s="29"/>
    </row>
    <row r="4" spans="1:16" ht="66" customHeight="1">
      <c r="A4" s="52"/>
      <c r="B4" s="52"/>
      <c r="C4" s="17" t="str">
        <f>CONCATENATE("To be drawn 
@ ",O6,"%")</f>
        <v>To be drawn 
@ 51.81%</v>
      </c>
      <c r="D4" s="17" t="str">
        <f>CONCATENATE("Already drawn 
@ ",O7,"%")</f>
        <v>Already drawn 
@ 42.39%</v>
      </c>
      <c r="E4" s="19" t="s">
        <v>4</v>
      </c>
      <c r="F4" s="17" t="s">
        <v>24</v>
      </c>
      <c r="G4" s="18"/>
      <c r="H4" s="52"/>
      <c r="I4" s="52"/>
      <c r="J4" s="17" t="str">
        <f>CONCATENATE("To be drawn 
@ ",O6,"%")</f>
        <v>To be drawn 
@ 51.81%</v>
      </c>
      <c r="K4" s="17" t="str">
        <f>CONCATENATE("Already drawn 
@ ",O7,"%")</f>
        <v>Already drawn 
@ 42.39%</v>
      </c>
      <c r="L4" s="19" t="s">
        <v>4</v>
      </c>
      <c r="M4" s="17" t="s">
        <v>24</v>
      </c>
      <c r="O4" s="30"/>
      <c r="P4" s="30"/>
    </row>
    <row r="5" spans="1:13" ht="4.5" customHeight="1">
      <c r="A5" s="10"/>
      <c r="B5" s="10"/>
      <c r="C5" s="10"/>
      <c r="D5" s="10"/>
      <c r="E5" s="12"/>
      <c r="F5" s="10"/>
      <c r="G5" s="9"/>
      <c r="H5" s="10"/>
      <c r="I5" s="10"/>
      <c r="J5" s="10"/>
      <c r="K5" s="10"/>
      <c r="L5" s="12"/>
      <c r="M5" s="10"/>
    </row>
    <row r="6" spans="1:16" ht="19.5" customHeight="1">
      <c r="A6" s="10">
        <v>1</v>
      </c>
      <c r="B6" s="20">
        <v>3850</v>
      </c>
      <c r="C6" s="10">
        <f aca="true" t="shared" si="0" ref="C6:C45">ROUND(B6*$O$6/100,0)</f>
        <v>1995</v>
      </c>
      <c r="D6" s="10">
        <f aca="true" t="shared" si="1" ref="D6:D45">ROUND(B6*$O$7/100,0)</f>
        <v>1632</v>
      </c>
      <c r="E6" s="10">
        <f aca="true" t="shared" si="2" ref="E6:E45">C6-D6</f>
        <v>363</v>
      </c>
      <c r="F6" s="10">
        <f>E6*$O$11</f>
        <v>1089</v>
      </c>
      <c r="G6" s="9"/>
      <c r="H6" s="10">
        <v>41</v>
      </c>
      <c r="I6" s="20">
        <v>10565</v>
      </c>
      <c r="J6" s="10">
        <f aca="true" t="shared" si="3" ref="J6:J44">ROUND(I6*$O$6/100,0)</f>
        <v>5474</v>
      </c>
      <c r="K6" s="10">
        <f aca="true" t="shared" si="4" ref="K6:K44">ROUND(I6*$O$7/100,0)</f>
        <v>4479</v>
      </c>
      <c r="L6" s="10">
        <f aca="true" t="shared" si="5" ref="L6:L44">J6-K6</f>
        <v>995</v>
      </c>
      <c r="M6" s="10">
        <f>L6*$O$11</f>
        <v>2985</v>
      </c>
      <c r="N6" s="31" t="s">
        <v>26</v>
      </c>
      <c r="O6" s="28">
        <v>51.81</v>
      </c>
      <c r="P6" s="23"/>
    </row>
    <row r="7" spans="1:16" ht="19.5" customHeight="1">
      <c r="A7" s="10">
        <v>2</v>
      </c>
      <c r="B7" s="20">
        <v>3950</v>
      </c>
      <c r="C7" s="10">
        <f t="shared" si="0"/>
        <v>2046</v>
      </c>
      <c r="D7" s="10">
        <f t="shared" si="1"/>
        <v>1674</v>
      </c>
      <c r="E7" s="10">
        <f t="shared" si="2"/>
        <v>372</v>
      </c>
      <c r="F7" s="10">
        <f aca="true" t="shared" si="6" ref="F7:F45">E7*$O$11</f>
        <v>1116</v>
      </c>
      <c r="G7" s="9"/>
      <c r="H7" s="10">
        <v>42</v>
      </c>
      <c r="I7" s="20">
        <v>10845</v>
      </c>
      <c r="J7" s="10">
        <f t="shared" si="3"/>
        <v>5619</v>
      </c>
      <c r="K7" s="10">
        <f t="shared" si="4"/>
        <v>4597</v>
      </c>
      <c r="L7" s="10">
        <f t="shared" si="5"/>
        <v>1022</v>
      </c>
      <c r="M7" s="10">
        <f aca="true" t="shared" si="7" ref="M7:M44">L7*$O$11</f>
        <v>3066</v>
      </c>
      <c r="N7" s="31" t="s">
        <v>25</v>
      </c>
      <c r="O7" s="22">
        <v>42.39</v>
      </c>
      <c r="P7" s="23"/>
    </row>
    <row r="8" spans="1:16" ht="19.5" customHeight="1">
      <c r="A8" s="10">
        <v>3</v>
      </c>
      <c r="B8" s="20">
        <v>4050</v>
      </c>
      <c r="C8" s="10">
        <f t="shared" si="0"/>
        <v>2098</v>
      </c>
      <c r="D8" s="10">
        <f t="shared" si="1"/>
        <v>1717</v>
      </c>
      <c r="E8" s="10">
        <f t="shared" si="2"/>
        <v>381</v>
      </c>
      <c r="F8" s="10">
        <f t="shared" si="6"/>
        <v>1143</v>
      </c>
      <c r="G8" s="9"/>
      <c r="H8" s="10">
        <v>43</v>
      </c>
      <c r="I8" s="20">
        <v>11125</v>
      </c>
      <c r="J8" s="10">
        <f t="shared" si="3"/>
        <v>5764</v>
      </c>
      <c r="K8" s="10">
        <f t="shared" si="4"/>
        <v>4716</v>
      </c>
      <c r="L8" s="10">
        <f t="shared" si="5"/>
        <v>1048</v>
      </c>
      <c r="M8" s="10">
        <f t="shared" si="7"/>
        <v>3144</v>
      </c>
      <c r="N8" s="32" t="s">
        <v>27</v>
      </c>
      <c r="O8" s="28">
        <f>O6-O7</f>
        <v>9.420000000000002</v>
      </c>
      <c r="P8" s="23"/>
    </row>
    <row r="9" spans="1:16" ht="19.5" customHeight="1">
      <c r="A9" s="10">
        <v>4</v>
      </c>
      <c r="B9" s="20">
        <v>4150</v>
      </c>
      <c r="C9" s="10">
        <f t="shared" si="0"/>
        <v>2150</v>
      </c>
      <c r="D9" s="10">
        <f t="shared" si="1"/>
        <v>1759</v>
      </c>
      <c r="E9" s="10">
        <f t="shared" si="2"/>
        <v>391</v>
      </c>
      <c r="F9" s="10">
        <f t="shared" si="6"/>
        <v>1173</v>
      </c>
      <c r="G9" s="9"/>
      <c r="H9" s="10">
        <v>44</v>
      </c>
      <c r="I9" s="20">
        <v>11440</v>
      </c>
      <c r="J9" s="10">
        <f t="shared" si="3"/>
        <v>5927</v>
      </c>
      <c r="K9" s="10">
        <f t="shared" si="4"/>
        <v>4849</v>
      </c>
      <c r="L9" s="10">
        <f t="shared" si="5"/>
        <v>1078</v>
      </c>
      <c r="M9" s="10">
        <f t="shared" si="7"/>
        <v>3234</v>
      </c>
      <c r="N9" s="32" t="s">
        <v>30</v>
      </c>
      <c r="O9" s="33">
        <v>104</v>
      </c>
      <c r="P9" s="23"/>
    </row>
    <row r="10" spans="1:16" ht="19.5" customHeight="1">
      <c r="A10" s="10">
        <v>5</v>
      </c>
      <c r="B10" s="20">
        <v>4260</v>
      </c>
      <c r="C10" s="10">
        <f t="shared" si="0"/>
        <v>2207</v>
      </c>
      <c r="D10" s="10">
        <f t="shared" si="1"/>
        <v>1806</v>
      </c>
      <c r="E10" s="10">
        <f t="shared" si="2"/>
        <v>401</v>
      </c>
      <c r="F10" s="10">
        <f t="shared" si="6"/>
        <v>1203</v>
      </c>
      <c r="G10" s="9"/>
      <c r="H10" s="10">
        <v>45</v>
      </c>
      <c r="I10" s="20">
        <v>11755</v>
      </c>
      <c r="J10" s="10">
        <f t="shared" si="3"/>
        <v>6090</v>
      </c>
      <c r="K10" s="10">
        <f t="shared" si="4"/>
        <v>4983</v>
      </c>
      <c r="L10" s="10">
        <f t="shared" si="5"/>
        <v>1107</v>
      </c>
      <c r="M10" s="10">
        <f t="shared" si="7"/>
        <v>3321</v>
      </c>
      <c r="N10" s="32" t="s">
        <v>31</v>
      </c>
      <c r="O10" s="33" t="s">
        <v>32</v>
      </c>
      <c r="P10" s="23"/>
    </row>
    <row r="11" spans="1:16" ht="21.75" customHeight="1">
      <c r="A11" s="10">
        <v>6</v>
      </c>
      <c r="B11" s="20">
        <v>4370</v>
      </c>
      <c r="C11" s="10">
        <f t="shared" si="0"/>
        <v>2264</v>
      </c>
      <c r="D11" s="10">
        <f t="shared" si="1"/>
        <v>1852</v>
      </c>
      <c r="E11" s="10">
        <f t="shared" si="2"/>
        <v>412</v>
      </c>
      <c r="F11" s="10">
        <f t="shared" si="6"/>
        <v>1236</v>
      </c>
      <c r="G11" s="9"/>
      <c r="H11" s="10">
        <v>46</v>
      </c>
      <c r="I11" s="20">
        <v>12070</v>
      </c>
      <c r="J11" s="10">
        <f t="shared" si="3"/>
        <v>6253</v>
      </c>
      <c r="K11" s="10">
        <f t="shared" si="4"/>
        <v>5116</v>
      </c>
      <c r="L11" s="10">
        <f t="shared" si="5"/>
        <v>1137</v>
      </c>
      <c r="M11" s="10">
        <f t="shared" si="7"/>
        <v>3411</v>
      </c>
      <c r="N11" s="34" t="s">
        <v>33</v>
      </c>
      <c r="O11" s="33">
        <v>3</v>
      </c>
      <c r="P11" s="23"/>
    </row>
    <row r="12" spans="1:13" ht="19.5" customHeight="1">
      <c r="A12" s="10">
        <v>7</v>
      </c>
      <c r="B12" s="20">
        <v>4480</v>
      </c>
      <c r="C12" s="10">
        <f t="shared" si="0"/>
        <v>2321</v>
      </c>
      <c r="D12" s="10">
        <f t="shared" si="1"/>
        <v>1899</v>
      </c>
      <c r="E12" s="10">
        <f t="shared" si="2"/>
        <v>422</v>
      </c>
      <c r="F12" s="10">
        <f t="shared" si="6"/>
        <v>1266</v>
      </c>
      <c r="G12" s="9"/>
      <c r="H12" s="10">
        <v>47</v>
      </c>
      <c r="I12" s="20">
        <v>12385</v>
      </c>
      <c r="J12" s="10">
        <f t="shared" si="3"/>
        <v>6417</v>
      </c>
      <c r="K12" s="10">
        <f t="shared" si="4"/>
        <v>5250</v>
      </c>
      <c r="L12" s="10">
        <f t="shared" si="5"/>
        <v>1167</v>
      </c>
      <c r="M12" s="10">
        <f t="shared" si="7"/>
        <v>3501</v>
      </c>
    </row>
    <row r="13" spans="1:13" ht="19.5" customHeight="1">
      <c r="A13" s="10">
        <v>8</v>
      </c>
      <c r="B13" s="20">
        <v>4595</v>
      </c>
      <c r="C13" s="10">
        <f t="shared" si="0"/>
        <v>2381</v>
      </c>
      <c r="D13" s="10">
        <f t="shared" si="1"/>
        <v>1948</v>
      </c>
      <c r="E13" s="10">
        <f t="shared" si="2"/>
        <v>433</v>
      </c>
      <c r="F13" s="10">
        <f t="shared" si="6"/>
        <v>1299</v>
      </c>
      <c r="G13" s="9"/>
      <c r="H13" s="10">
        <v>48</v>
      </c>
      <c r="I13" s="20">
        <v>12700</v>
      </c>
      <c r="J13" s="10">
        <f t="shared" si="3"/>
        <v>6580</v>
      </c>
      <c r="K13" s="10">
        <f t="shared" si="4"/>
        <v>5384</v>
      </c>
      <c r="L13" s="10">
        <f t="shared" si="5"/>
        <v>1196</v>
      </c>
      <c r="M13" s="10">
        <f t="shared" si="7"/>
        <v>3588</v>
      </c>
    </row>
    <row r="14" spans="1:13" ht="19.5" customHeight="1">
      <c r="A14" s="10">
        <v>9</v>
      </c>
      <c r="B14" s="20">
        <v>4710</v>
      </c>
      <c r="C14" s="10">
        <f t="shared" si="0"/>
        <v>2440</v>
      </c>
      <c r="D14" s="10">
        <f t="shared" si="1"/>
        <v>1997</v>
      </c>
      <c r="E14" s="10">
        <f t="shared" si="2"/>
        <v>443</v>
      </c>
      <c r="F14" s="10">
        <f t="shared" si="6"/>
        <v>1329</v>
      </c>
      <c r="G14" s="9"/>
      <c r="H14" s="10">
        <v>49</v>
      </c>
      <c r="I14" s="20">
        <v>13030</v>
      </c>
      <c r="J14" s="10">
        <f t="shared" si="3"/>
        <v>6751</v>
      </c>
      <c r="K14" s="10">
        <f t="shared" si="4"/>
        <v>5523</v>
      </c>
      <c r="L14" s="10">
        <f t="shared" si="5"/>
        <v>1228</v>
      </c>
      <c r="M14" s="10">
        <f t="shared" si="7"/>
        <v>3684</v>
      </c>
    </row>
    <row r="15" spans="1:13" ht="19.5" customHeight="1">
      <c r="A15" s="10">
        <v>10</v>
      </c>
      <c r="B15" s="20">
        <v>4825</v>
      </c>
      <c r="C15" s="10">
        <f t="shared" si="0"/>
        <v>2500</v>
      </c>
      <c r="D15" s="10">
        <f t="shared" si="1"/>
        <v>2045</v>
      </c>
      <c r="E15" s="10">
        <f t="shared" si="2"/>
        <v>455</v>
      </c>
      <c r="F15" s="10">
        <f t="shared" si="6"/>
        <v>1365</v>
      </c>
      <c r="G15" s="9"/>
      <c r="H15" s="10">
        <v>50</v>
      </c>
      <c r="I15" s="20">
        <v>13390</v>
      </c>
      <c r="J15" s="10">
        <f t="shared" si="3"/>
        <v>6937</v>
      </c>
      <c r="K15" s="10">
        <f t="shared" si="4"/>
        <v>5676</v>
      </c>
      <c r="L15" s="10">
        <f t="shared" si="5"/>
        <v>1261</v>
      </c>
      <c r="M15" s="10">
        <f t="shared" si="7"/>
        <v>3783</v>
      </c>
    </row>
    <row r="16" spans="1:13" ht="19.5" customHeight="1">
      <c r="A16" s="10">
        <v>11</v>
      </c>
      <c r="B16" s="20">
        <v>4950</v>
      </c>
      <c r="C16" s="10">
        <f t="shared" si="0"/>
        <v>2565</v>
      </c>
      <c r="D16" s="10">
        <f t="shared" si="1"/>
        <v>2098</v>
      </c>
      <c r="E16" s="10">
        <f t="shared" si="2"/>
        <v>467</v>
      </c>
      <c r="F16" s="10">
        <f t="shared" si="6"/>
        <v>1401</v>
      </c>
      <c r="G16" s="9"/>
      <c r="H16" s="10">
        <v>51</v>
      </c>
      <c r="I16" s="20">
        <v>13750</v>
      </c>
      <c r="J16" s="10">
        <f t="shared" si="3"/>
        <v>7124</v>
      </c>
      <c r="K16" s="10">
        <f t="shared" si="4"/>
        <v>5829</v>
      </c>
      <c r="L16" s="10">
        <f t="shared" si="5"/>
        <v>1295</v>
      </c>
      <c r="M16" s="10">
        <f t="shared" si="7"/>
        <v>3885</v>
      </c>
    </row>
    <row r="17" spans="1:13" ht="19.5" customHeight="1">
      <c r="A17" s="10">
        <v>12</v>
      </c>
      <c r="B17" s="20">
        <v>5075</v>
      </c>
      <c r="C17" s="10">
        <f t="shared" si="0"/>
        <v>2629</v>
      </c>
      <c r="D17" s="10">
        <f t="shared" si="1"/>
        <v>2151</v>
      </c>
      <c r="E17" s="10">
        <f t="shared" si="2"/>
        <v>478</v>
      </c>
      <c r="F17" s="10">
        <f t="shared" si="6"/>
        <v>1434</v>
      </c>
      <c r="G17" s="9"/>
      <c r="H17" s="10">
        <v>52</v>
      </c>
      <c r="I17" s="20">
        <v>14175</v>
      </c>
      <c r="J17" s="10">
        <f t="shared" si="3"/>
        <v>7344</v>
      </c>
      <c r="K17" s="10">
        <f t="shared" si="4"/>
        <v>6009</v>
      </c>
      <c r="L17" s="10">
        <f t="shared" si="5"/>
        <v>1335</v>
      </c>
      <c r="M17" s="10">
        <f t="shared" si="7"/>
        <v>4005</v>
      </c>
    </row>
    <row r="18" spans="1:13" ht="19.5" customHeight="1">
      <c r="A18" s="10">
        <v>13</v>
      </c>
      <c r="B18" s="20">
        <v>5200</v>
      </c>
      <c r="C18" s="10">
        <f t="shared" si="0"/>
        <v>2694</v>
      </c>
      <c r="D18" s="10">
        <f t="shared" si="1"/>
        <v>2204</v>
      </c>
      <c r="E18" s="10">
        <f t="shared" si="2"/>
        <v>490</v>
      </c>
      <c r="F18" s="10">
        <f t="shared" si="6"/>
        <v>1470</v>
      </c>
      <c r="G18" s="9"/>
      <c r="H18" s="10">
        <v>53</v>
      </c>
      <c r="I18" s="20">
        <v>14600</v>
      </c>
      <c r="J18" s="10">
        <f t="shared" si="3"/>
        <v>7564</v>
      </c>
      <c r="K18" s="10">
        <f t="shared" si="4"/>
        <v>6189</v>
      </c>
      <c r="L18" s="10">
        <f t="shared" si="5"/>
        <v>1375</v>
      </c>
      <c r="M18" s="10">
        <f t="shared" si="7"/>
        <v>4125</v>
      </c>
    </row>
    <row r="19" spans="1:13" ht="19.5" customHeight="1">
      <c r="A19" s="10">
        <v>14</v>
      </c>
      <c r="B19" s="20">
        <v>5335</v>
      </c>
      <c r="C19" s="10">
        <f t="shared" si="0"/>
        <v>2764</v>
      </c>
      <c r="D19" s="10">
        <f t="shared" si="1"/>
        <v>2262</v>
      </c>
      <c r="E19" s="10">
        <f t="shared" si="2"/>
        <v>502</v>
      </c>
      <c r="F19" s="10">
        <f t="shared" si="6"/>
        <v>1506</v>
      </c>
      <c r="G19" s="9"/>
      <c r="H19" s="10">
        <v>54</v>
      </c>
      <c r="I19" s="20">
        <v>15025</v>
      </c>
      <c r="J19" s="10">
        <f t="shared" si="3"/>
        <v>7784</v>
      </c>
      <c r="K19" s="10">
        <f t="shared" si="4"/>
        <v>6369</v>
      </c>
      <c r="L19" s="10">
        <f t="shared" si="5"/>
        <v>1415</v>
      </c>
      <c r="M19" s="10">
        <f t="shared" si="7"/>
        <v>4245</v>
      </c>
    </row>
    <row r="20" spans="1:13" ht="19.5" customHeight="1">
      <c r="A20" s="10">
        <v>15</v>
      </c>
      <c r="B20" s="20">
        <v>5470</v>
      </c>
      <c r="C20" s="10">
        <f t="shared" si="0"/>
        <v>2834</v>
      </c>
      <c r="D20" s="10">
        <f t="shared" si="1"/>
        <v>2319</v>
      </c>
      <c r="E20" s="10">
        <f t="shared" si="2"/>
        <v>515</v>
      </c>
      <c r="F20" s="10">
        <f t="shared" si="6"/>
        <v>1545</v>
      </c>
      <c r="G20" s="9"/>
      <c r="H20" s="10">
        <v>55</v>
      </c>
      <c r="I20" s="20">
        <v>15500</v>
      </c>
      <c r="J20" s="10">
        <f t="shared" si="3"/>
        <v>8031</v>
      </c>
      <c r="K20" s="10">
        <f t="shared" si="4"/>
        <v>6570</v>
      </c>
      <c r="L20" s="10">
        <f t="shared" si="5"/>
        <v>1461</v>
      </c>
      <c r="M20" s="10">
        <f t="shared" si="7"/>
        <v>4383</v>
      </c>
    </row>
    <row r="21" spans="1:13" ht="19.5" customHeight="1">
      <c r="A21" s="10">
        <v>16</v>
      </c>
      <c r="B21" s="20">
        <v>5605</v>
      </c>
      <c r="C21" s="10">
        <f t="shared" si="0"/>
        <v>2904</v>
      </c>
      <c r="D21" s="10">
        <f t="shared" si="1"/>
        <v>2376</v>
      </c>
      <c r="E21" s="10">
        <f t="shared" si="2"/>
        <v>528</v>
      </c>
      <c r="F21" s="10">
        <f t="shared" si="6"/>
        <v>1584</v>
      </c>
      <c r="G21" s="9"/>
      <c r="H21" s="10">
        <v>56</v>
      </c>
      <c r="I21" s="20">
        <v>15975</v>
      </c>
      <c r="J21" s="10">
        <f t="shared" si="3"/>
        <v>8277</v>
      </c>
      <c r="K21" s="10">
        <f t="shared" si="4"/>
        <v>6772</v>
      </c>
      <c r="L21" s="10">
        <f t="shared" si="5"/>
        <v>1505</v>
      </c>
      <c r="M21" s="10">
        <f t="shared" si="7"/>
        <v>4515</v>
      </c>
    </row>
    <row r="22" spans="1:13" ht="19.5" customHeight="1">
      <c r="A22" s="10">
        <v>17</v>
      </c>
      <c r="B22" s="20">
        <v>5750</v>
      </c>
      <c r="C22" s="10">
        <f t="shared" si="0"/>
        <v>2979</v>
      </c>
      <c r="D22" s="10">
        <f t="shared" si="1"/>
        <v>2437</v>
      </c>
      <c r="E22" s="10">
        <f t="shared" si="2"/>
        <v>542</v>
      </c>
      <c r="F22" s="10">
        <f t="shared" si="6"/>
        <v>1626</v>
      </c>
      <c r="G22" s="9"/>
      <c r="H22" s="10">
        <v>57</v>
      </c>
      <c r="I22" s="20">
        <v>16450</v>
      </c>
      <c r="J22" s="10">
        <f t="shared" si="3"/>
        <v>8523</v>
      </c>
      <c r="K22" s="10">
        <f t="shared" si="4"/>
        <v>6973</v>
      </c>
      <c r="L22" s="10">
        <f t="shared" si="5"/>
        <v>1550</v>
      </c>
      <c r="M22" s="10">
        <f t="shared" si="7"/>
        <v>4650</v>
      </c>
    </row>
    <row r="23" spans="1:13" ht="19.5" customHeight="1">
      <c r="A23" s="10">
        <v>18</v>
      </c>
      <c r="B23" s="20">
        <v>5895</v>
      </c>
      <c r="C23" s="10">
        <f t="shared" si="0"/>
        <v>3054</v>
      </c>
      <c r="D23" s="10">
        <f t="shared" si="1"/>
        <v>2499</v>
      </c>
      <c r="E23" s="10">
        <f t="shared" si="2"/>
        <v>555</v>
      </c>
      <c r="F23" s="10">
        <f t="shared" si="6"/>
        <v>1665</v>
      </c>
      <c r="G23" s="9"/>
      <c r="H23" s="10">
        <v>58</v>
      </c>
      <c r="I23" s="20">
        <v>16925</v>
      </c>
      <c r="J23" s="10">
        <f t="shared" si="3"/>
        <v>8769</v>
      </c>
      <c r="K23" s="10">
        <f t="shared" si="4"/>
        <v>7175</v>
      </c>
      <c r="L23" s="10">
        <f t="shared" si="5"/>
        <v>1594</v>
      </c>
      <c r="M23" s="10">
        <f t="shared" si="7"/>
        <v>4782</v>
      </c>
    </row>
    <row r="24" spans="1:13" ht="19.5" customHeight="1">
      <c r="A24" s="10">
        <v>19</v>
      </c>
      <c r="B24" s="20">
        <v>6040</v>
      </c>
      <c r="C24" s="10">
        <f t="shared" si="0"/>
        <v>3129</v>
      </c>
      <c r="D24" s="10">
        <f t="shared" si="1"/>
        <v>2560</v>
      </c>
      <c r="E24" s="10">
        <f t="shared" si="2"/>
        <v>569</v>
      </c>
      <c r="F24" s="10">
        <f t="shared" si="6"/>
        <v>1707</v>
      </c>
      <c r="G24" s="9"/>
      <c r="H24" s="10">
        <v>59</v>
      </c>
      <c r="I24" s="20">
        <v>17475</v>
      </c>
      <c r="J24" s="10">
        <f t="shared" si="3"/>
        <v>9054</v>
      </c>
      <c r="K24" s="10">
        <f t="shared" si="4"/>
        <v>7408</v>
      </c>
      <c r="L24" s="10">
        <f t="shared" si="5"/>
        <v>1646</v>
      </c>
      <c r="M24" s="10">
        <f t="shared" si="7"/>
        <v>4938</v>
      </c>
    </row>
    <row r="25" spans="1:13" ht="19.5" customHeight="1">
      <c r="A25" s="10">
        <v>20</v>
      </c>
      <c r="B25" s="20">
        <v>6195</v>
      </c>
      <c r="C25" s="10">
        <f t="shared" si="0"/>
        <v>3210</v>
      </c>
      <c r="D25" s="10">
        <f t="shared" si="1"/>
        <v>2626</v>
      </c>
      <c r="E25" s="10">
        <f t="shared" si="2"/>
        <v>584</v>
      </c>
      <c r="F25" s="10">
        <f t="shared" si="6"/>
        <v>1752</v>
      </c>
      <c r="G25" s="9"/>
      <c r="H25" s="10">
        <v>60</v>
      </c>
      <c r="I25" s="20">
        <v>18025</v>
      </c>
      <c r="J25" s="10">
        <f t="shared" si="3"/>
        <v>9339</v>
      </c>
      <c r="K25" s="10">
        <f t="shared" si="4"/>
        <v>7641</v>
      </c>
      <c r="L25" s="10">
        <f t="shared" si="5"/>
        <v>1698</v>
      </c>
      <c r="M25" s="10">
        <f t="shared" si="7"/>
        <v>5094</v>
      </c>
    </row>
    <row r="26" spans="1:13" ht="19.5" customHeight="1">
      <c r="A26" s="10">
        <v>21</v>
      </c>
      <c r="B26" s="20">
        <v>6350</v>
      </c>
      <c r="C26" s="10">
        <f t="shared" si="0"/>
        <v>3290</v>
      </c>
      <c r="D26" s="10">
        <f t="shared" si="1"/>
        <v>2692</v>
      </c>
      <c r="E26" s="10">
        <f t="shared" si="2"/>
        <v>598</v>
      </c>
      <c r="F26" s="10">
        <f t="shared" si="6"/>
        <v>1794</v>
      </c>
      <c r="G26" s="9"/>
      <c r="H26" s="10">
        <v>61</v>
      </c>
      <c r="I26" s="20">
        <v>18575</v>
      </c>
      <c r="J26" s="10">
        <f t="shared" si="3"/>
        <v>9624</v>
      </c>
      <c r="K26" s="10">
        <f t="shared" si="4"/>
        <v>7874</v>
      </c>
      <c r="L26" s="10">
        <f t="shared" si="5"/>
        <v>1750</v>
      </c>
      <c r="M26" s="10">
        <f t="shared" si="7"/>
        <v>5250</v>
      </c>
    </row>
    <row r="27" spans="1:13" ht="19.5" customHeight="1">
      <c r="A27" s="10">
        <v>22</v>
      </c>
      <c r="B27" s="20">
        <v>6505</v>
      </c>
      <c r="C27" s="10">
        <f t="shared" si="0"/>
        <v>3370</v>
      </c>
      <c r="D27" s="10">
        <f t="shared" si="1"/>
        <v>2757</v>
      </c>
      <c r="E27" s="10">
        <f t="shared" si="2"/>
        <v>613</v>
      </c>
      <c r="F27" s="10">
        <f t="shared" si="6"/>
        <v>1839</v>
      </c>
      <c r="G27" s="9"/>
      <c r="H27" s="10">
        <v>62</v>
      </c>
      <c r="I27" s="20">
        <v>19125</v>
      </c>
      <c r="J27" s="10">
        <f t="shared" si="3"/>
        <v>9909</v>
      </c>
      <c r="K27" s="10">
        <f t="shared" si="4"/>
        <v>8107</v>
      </c>
      <c r="L27" s="10">
        <f t="shared" si="5"/>
        <v>1802</v>
      </c>
      <c r="M27" s="10">
        <f t="shared" si="7"/>
        <v>5406</v>
      </c>
    </row>
    <row r="28" spans="1:13" ht="19.5" customHeight="1">
      <c r="A28" s="10">
        <v>23</v>
      </c>
      <c r="B28" s="20">
        <v>6675</v>
      </c>
      <c r="C28" s="10">
        <f t="shared" si="0"/>
        <v>3458</v>
      </c>
      <c r="D28" s="10">
        <f t="shared" si="1"/>
        <v>2830</v>
      </c>
      <c r="E28" s="10">
        <f t="shared" si="2"/>
        <v>628</v>
      </c>
      <c r="F28" s="10">
        <f t="shared" si="6"/>
        <v>1884</v>
      </c>
      <c r="G28" s="9"/>
      <c r="H28" s="10">
        <v>63</v>
      </c>
      <c r="I28" s="20">
        <v>19675</v>
      </c>
      <c r="J28" s="10">
        <f t="shared" si="3"/>
        <v>10194</v>
      </c>
      <c r="K28" s="10">
        <f t="shared" si="4"/>
        <v>8340</v>
      </c>
      <c r="L28" s="10">
        <f t="shared" si="5"/>
        <v>1854</v>
      </c>
      <c r="M28" s="10">
        <f t="shared" si="7"/>
        <v>5562</v>
      </c>
    </row>
    <row r="29" spans="1:13" ht="19.5" customHeight="1">
      <c r="A29" s="10">
        <v>24</v>
      </c>
      <c r="B29" s="20">
        <v>6845</v>
      </c>
      <c r="C29" s="10">
        <f t="shared" si="0"/>
        <v>3546</v>
      </c>
      <c r="D29" s="10">
        <f t="shared" si="1"/>
        <v>2902</v>
      </c>
      <c r="E29" s="10">
        <f t="shared" si="2"/>
        <v>644</v>
      </c>
      <c r="F29" s="10">
        <f t="shared" si="6"/>
        <v>1932</v>
      </c>
      <c r="G29" s="9"/>
      <c r="H29" s="10">
        <v>64</v>
      </c>
      <c r="I29" s="20">
        <v>20300</v>
      </c>
      <c r="J29" s="10">
        <f t="shared" si="3"/>
        <v>10517</v>
      </c>
      <c r="K29" s="10">
        <f t="shared" si="4"/>
        <v>8605</v>
      </c>
      <c r="L29" s="10">
        <f t="shared" si="5"/>
        <v>1912</v>
      </c>
      <c r="M29" s="10">
        <f t="shared" si="7"/>
        <v>5736</v>
      </c>
    </row>
    <row r="30" spans="1:13" ht="19.5" customHeight="1">
      <c r="A30" s="10">
        <v>25</v>
      </c>
      <c r="B30" s="20">
        <v>7015</v>
      </c>
      <c r="C30" s="10">
        <f t="shared" si="0"/>
        <v>3634</v>
      </c>
      <c r="D30" s="10">
        <f t="shared" si="1"/>
        <v>2974</v>
      </c>
      <c r="E30" s="10">
        <f t="shared" si="2"/>
        <v>660</v>
      </c>
      <c r="F30" s="10">
        <f t="shared" si="6"/>
        <v>1980</v>
      </c>
      <c r="G30" s="9"/>
      <c r="H30" s="10">
        <v>65</v>
      </c>
      <c r="I30" s="20">
        <v>20925</v>
      </c>
      <c r="J30" s="10">
        <f t="shared" si="3"/>
        <v>10841</v>
      </c>
      <c r="K30" s="10">
        <f t="shared" si="4"/>
        <v>8870</v>
      </c>
      <c r="L30" s="10">
        <f t="shared" si="5"/>
        <v>1971</v>
      </c>
      <c r="M30" s="10">
        <f t="shared" si="7"/>
        <v>5913</v>
      </c>
    </row>
    <row r="31" spans="1:13" ht="19.5" customHeight="1">
      <c r="A31" s="10">
        <v>26</v>
      </c>
      <c r="B31" s="20">
        <v>7200</v>
      </c>
      <c r="C31" s="10">
        <f t="shared" si="0"/>
        <v>3730</v>
      </c>
      <c r="D31" s="10">
        <f t="shared" si="1"/>
        <v>3052</v>
      </c>
      <c r="E31" s="10">
        <f t="shared" si="2"/>
        <v>678</v>
      </c>
      <c r="F31" s="10">
        <f t="shared" si="6"/>
        <v>2034</v>
      </c>
      <c r="G31" s="9"/>
      <c r="H31" s="10">
        <v>66</v>
      </c>
      <c r="I31" s="20">
        <v>21550</v>
      </c>
      <c r="J31" s="10">
        <f t="shared" si="3"/>
        <v>11165</v>
      </c>
      <c r="K31" s="10">
        <f t="shared" si="4"/>
        <v>9135</v>
      </c>
      <c r="L31" s="10">
        <f t="shared" si="5"/>
        <v>2030</v>
      </c>
      <c r="M31" s="10">
        <f t="shared" si="7"/>
        <v>6090</v>
      </c>
    </row>
    <row r="32" spans="1:13" ht="19.5" customHeight="1">
      <c r="A32" s="10">
        <v>27</v>
      </c>
      <c r="B32" s="20">
        <v>7385</v>
      </c>
      <c r="C32" s="10">
        <f t="shared" si="0"/>
        <v>3826</v>
      </c>
      <c r="D32" s="10">
        <f t="shared" si="1"/>
        <v>3131</v>
      </c>
      <c r="E32" s="10">
        <f t="shared" si="2"/>
        <v>695</v>
      </c>
      <c r="F32" s="10">
        <f t="shared" si="6"/>
        <v>2085</v>
      </c>
      <c r="G32" s="9"/>
      <c r="H32" s="10">
        <v>67</v>
      </c>
      <c r="I32" s="20">
        <v>22175</v>
      </c>
      <c r="J32" s="10">
        <f t="shared" si="3"/>
        <v>11489</v>
      </c>
      <c r="K32" s="10">
        <f t="shared" si="4"/>
        <v>9400</v>
      </c>
      <c r="L32" s="10">
        <f t="shared" si="5"/>
        <v>2089</v>
      </c>
      <c r="M32" s="10">
        <f t="shared" si="7"/>
        <v>6267</v>
      </c>
    </row>
    <row r="33" spans="1:13" ht="19.5" customHeight="1">
      <c r="A33" s="10">
        <v>28</v>
      </c>
      <c r="B33" s="20">
        <v>7570</v>
      </c>
      <c r="C33" s="10">
        <f t="shared" si="0"/>
        <v>3922</v>
      </c>
      <c r="D33" s="10">
        <f t="shared" si="1"/>
        <v>3209</v>
      </c>
      <c r="E33" s="10">
        <f t="shared" si="2"/>
        <v>713</v>
      </c>
      <c r="F33" s="10">
        <f t="shared" si="6"/>
        <v>2139</v>
      </c>
      <c r="G33" s="9"/>
      <c r="H33" s="10">
        <v>68</v>
      </c>
      <c r="I33" s="20">
        <v>22800</v>
      </c>
      <c r="J33" s="10">
        <f t="shared" si="3"/>
        <v>11813</v>
      </c>
      <c r="K33" s="10">
        <f t="shared" si="4"/>
        <v>9665</v>
      </c>
      <c r="L33" s="10">
        <f t="shared" si="5"/>
        <v>2148</v>
      </c>
      <c r="M33" s="10">
        <f t="shared" si="7"/>
        <v>6444</v>
      </c>
    </row>
    <row r="34" spans="1:13" ht="19.5" customHeight="1">
      <c r="A34" s="10">
        <v>29</v>
      </c>
      <c r="B34" s="20">
        <v>7770</v>
      </c>
      <c r="C34" s="10">
        <f t="shared" si="0"/>
        <v>4026</v>
      </c>
      <c r="D34" s="10">
        <f t="shared" si="1"/>
        <v>3294</v>
      </c>
      <c r="E34" s="10">
        <f t="shared" si="2"/>
        <v>732</v>
      </c>
      <c r="F34" s="10">
        <f t="shared" si="6"/>
        <v>2196</v>
      </c>
      <c r="G34" s="9"/>
      <c r="H34" s="10">
        <v>69</v>
      </c>
      <c r="I34" s="20">
        <v>23500</v>
      </c>
      <c r="J34" s="10">
        <f t="shared" si="3"/>
        <v>12175</v>
      </c>
      <c r="K34" s="10">
        <f t="shared" si="4"/>
        <v>9962</v>
      </c>
      <c r="L34" s="10">
        <f t="shared" si="5"/>
        <v>2213</v>
      </c>
      <c r="M34" s="10">
        <f t="shared" si="7"/>
        <v>6639</v>
      </c>
    </row>
    <row r="35" spans="1:13" ht="19.5" customHeight="1">
      <c r="A35" s="10">
        <v>30</v>
      </c>
      <c r="B35" s="20">
        <v>7970</v>
      </c>
      <c r="C35" s="10">
        <f t="shared" si="0"/>
        <v>4129</v>
      </c>
      <c r="D35" s="10">
        <f t="shared" si="1"/>
        <v>3378</v>
      </c>
      <c r="E35" s="10">
        <f t="shared" si="2"/>
        <v>751</v>
      </c>
      <c r="F35" s="10">
        <f t="shared" si="6"/>
        <v>2253</v>
      </c>
      <c r="G35" s="9"/>
      <c r="H35" s="10">
        <v>70</v>
      </c>
      <c r="I35" s="20">
        <v>24200</v>
      </c>
      <c r="J35" s="10">
        <f t="shared" si="3"/>
        <v>12538</v>
      </c>
      <c r="K35" s="10">
        <f t="shared" si="4"/>
        <v>10258</v>
      </c>
      <c r="L35" s="10">
        <f t="shared" si="5"/>
        <v>2280</v>
      </c>
      <c r="M35" s="10">
        <f t="shared" si="7"/>
        <v>6840</v>
      </c>
    </row>
    <row r="36" spans="1:13" ht="19.5" customHeight="1">
      <c r="A36" s="10">
        <v>31</v>
      </c>
      <c r="B36" s="20">
        <v>8170</v>
      </c>
      <c r="C36" s="10">
        <f t="shared" si="0"/>
        <v>4233</v>
      </c>
      <c r="D36" s="10">
        <f t="shared" si="1"/>
        <v>3463</v>
      </c>
      <c r="E36" s="10">
        <f t="shared" si="2"/>
        <v>770</v>
      </c>
      <c r="F36" s="10">
        <f t="shared" si="6"/>
        <v>2310</v>
      </c>
      <c r="G36" s="9"/>
      <c r="H36" s="10">
        <v>71</v>
      </c>
      <c r="I36" s="20">
        <v>24900</v>
      </c>
      <c r="J36" s="10">
        <f t="shared" si="3"/>
        <v>12901</v>
      </c>
      <c r="K36" s="10">
        <f t="shared" si="4"/>
        <v>10555</v>
      </c>
      <c r="L36" s="10">
        <f t="shared" si="5"/>
        <v>2346</v>
      </c>
      <c r="M36" s="10">
        <f t="shared" si="7"/>
        <v>7038</v>
      </c>
    </row>
    <row r="37" spans="1:13" ht="19.5" customHeight="1">
      <c r="A37" s="10">
        <v>32</v>
      </c>
      <c r="B37" s="20">
        <v>8385</v>
      </c>
      <c r="C37" s="10">
        <f t="shared" si="0"/>
        <v>4344</v>
      </c>
      <c r="D37" s="10">
        <f t="shared" si="1"/>
        <v>3554</v>
      </c>
      <c r="E37" s="10">
        <f t="shared" si="2"/>
        <v>790</v>
      </c>
      <c r="F37" s="10">
        <f t="shared" si="6"/>
        <v>2370</v>
      </c>
      <c r="G37" s="9"/>
      <c r="H37" s="10">
        <v>72</v>
      </c>
      <c r="I37" s="20">
        <v>25600</v>
      </c>
      <c r="J37" s="10">
        <f t="shared" si="3"/>
        <v>13263</v>
      </c>
      <c r="K37" s="10">
        <f t="shared" si="4"/>
        <v>10852</v>
      </c>
      <c r="L37" s="10">
        <f t="shared" si="5"/>
        <v>2411</v>
      </c>
      <c r="M37" s="10">
        <f t="shared" si="7"/>
        <v>7233</v>
      </c>
    </row>
    <row r="38" spans="1:13" ht="19.5" customHeight="1">
      <c r="A38" s="10">
        <v>33</v>
      </c>
      <c r="B38" s="20">
        <v>8600</v>
      </c>
      <c r="C38" s="10">
        <f t="shared" si="0"/>
        <v>4456</v>
      </c>
      <c r="D38" s="10">
        <f t="shared" si="1"/>
        <v>3646</v>
      </c>
      <c r="E38" s="10">
        <f t="shared" si="2"/>
        <v>810</v>
      </c>
      <c r="F38" s="10">
        <f t="shared" si="6"/>
        <v>2430</v>
      </c>
      <c r="G38" s="9"/>
      <c r="H38" s="10">
        <v>73</v>
      </c>
      <c r="I38" s="20">
        <v>26300</v>
      </c>
      <c r="J38" s="10">
        <f t="shared" si="3"/>
        <v>13626</v>
      </c>
      <c r="K38" s="10">
        <f t="shared" si="4"/>
        <v>11149</v>
      </c>
      <c r="L38" s="10">
        <f t="shared" si="5"/>
        <v>2477</v>
      </c>
      <c r="M38" s="10">
        <f t="shared" si="7"/>
        <v>7431</v>
      </c>
    </row>
    <row r="39" spans="1:13" ht="19.5" customHeight="1">
      <c r="A39" s="10">
        <v>34</v>
      </c>
      <c r="B39" s="20">
        <v>8815</v>
      </c>
      <c r="C39" s="10">
        <f t="shared" si="0"/>
        <v>4567</v>
      </c>
      <c r="D39" s="10">
        <f t="shared" si="1"/>
        <v>3737</v>
      </c>
      <c r="E39" s="10">
        <f t="shared" si="2"/>
        <v>830</v>
      </c>
      <c r="F39" s="10">
        <f t="shared" si="6"/>
        <v>2490</v>
      </c>
      <c r="G39" s="9"/>
      <c r="H39" s="10">
        <v>74</v>
      </c>
      <c r="I39" s="20">
        <v>27000</v>
      </c>
      <c r="J39" s="10">
        <f t="shared" si="3"/>
        <v>13989</v>
      </c>
      <c r="K39" s="10">
        <f t="shared" si="4"/>
        <v>11445</v>
      </c>
      <c r="L39" s="10">
        <f t="shared" si="5"/>
        <v>2544</v>
      </c>
      <c r="M39" s="10">
        <f t="shared" si="7"/>
        <v>7632</v>
      </c>
    </row>
    <row r="40" spans="1:13" ht="19.5" customHeight="1">
      <c r="A40" s="10">
        <v>35</v>
      </c>
      <c r="B40" s="20">
        <v>9050</v>
      </c>
      <c r="C40" s="10">
        <f t="shared" si="0"/>
        <v>4689</v>
      </c>
      <c r="D40" s="10">
        <f t="shared" si="1"/>
        <v>3836</v>
      </c>
      <c r="E40" s="10">
        <f t="shared" si="2"/>
        <v>853</v>
      </c>
      <c r="F40" s="10">
        <f t="shared" si="6"/>
        <v>2559</v>
      </c>
      <c r="G40" s="9"/>
      <c r="H40" s="10">
        <v>75</v>
      </c>
      <c r="I40" s="20">
        <v>27750</v>
      </c>
      <c r="J40" s="10">
        <f t="shared" si="3"/>
        <v>14377</v>
      </c>
      <c r="K40" s="10">
        <f t="shared" si="4"/>
        <v>11763</v>
      </c>
      <c r="L40" s="10">
        <f t="shared" si="5"/>
        <v>2614</v>
      </c>
      <c r="M40" s="10">
        <f t="shared" si="7"/>
        <v>7842</v>
      </c>
    </row>
    <row r="41" spans="1:13" ht="19.5" customHeight="1">
      <c r="A41" s="10">
        <v>36</v>
      </c>
      <c r="B41" s="20">
        <v>9285</v>
      </c>
      <c r="C41" s="10">
        <f t="shared" si="0"/>
        <v>4811</v>
      </c>
      <c r="D41" s="10">
        <f t="shared" si="1"/>
        <v>3936</v>
      </c>
      <c r="E41" s="10">
        <f t="shared" si="2"/>
        <v>875</v>
      </c>
      <c r="F41" s="10">
        <f t="shared" si="6"/>
        <v>2625</v>
      </c>
      <c r="G41" s="9"/>
      <c r="H41" s="10">
        <v>76</v>
      </c>
      <c r="I41" s="20">
        <v>28500</v>
      </c>
      <c r="J41" s="10">
        <f t="shared" si="3"/>
        <v>14766</v>
      </c>
      <c r="K41" s="10">
        <f t="shared" si="4"/>
        <v>12081</v>
      </c>
      <c r="L41" s="10">
        <f t="shared" si="5"/>
        <v>2685</v>
      </c>
      <c r="M41" s="10">
        <f t="shared" si="7"/>
        <v>8055</v>
      </c>
    </row>
    <row r="42" spans="1:13" ht="19.5" customHeight="1">
      <c r="A42" s="10">
        <v>37</v>
      </c>
      <c r="B42" s="20">
        <v>9520</v>
      </c>
      <c r="C42" s="10">
        <f t="shared" si="0"/>
        <v>4932</v>
      </c>
      <c r="D42" s="10">
        <f t="shared" si="1"/>
        <v>4036</v>
      </c>
      <c r="E42" s="10">
        <f t="shared" si="2"/>
        <v>896</v>
      </c>
      <c r="F42" s="10">
        <f t="shared" si="6"/>
        <v>2688</v>
      </c>
      <c r="G42" s="9"/>
      <c r="H42" s="10">
        <v>77</v>
      </c>
      <c r="I42" s="20">
        <v>29250</v>
      </c>
      <c r="J42" s="10">
        <f t="shared" si="3"/>
        <v>15154</v>
      </c>
      <c r="K42" s="10">
        <f t="shared" si="4"/>
        <v>12399</v>
      </c>
      <c r="L42" s="10">
        <f t="shared" si="5"/>
        <v>2755</v>
      </c>
      <c r="M42" s="10">
        <f t="shared" si="7"/>
        <v>8265</v>
      </c>
    </row>
    <row r="43" spans="1:13" ht="19.5" customHeight="1">
      <c r="A43" s="10">
        <v>38</v>
      </c>
      <c r="B43" s="20">
        <v>9775</v>
      </c>
      <c r="C43" s="10">
        <f t="shared" si="0"/>
        <v>5064</v>
      </c>
      <c r="D43" s="10">
        <f t="shared" si="1"/>
        <v>4144</v>
      </c>
      <c r="E43" s="10">
        <f t="shared" si="2"/>
        <v>920</v>
      </c>
      <c r="F43" s="10">
        <f t="shared" si="6"/>
        <v>2760</v>
      </c>
      <c r="G43" s="9"/>
      <c r="H43" s="10">
        <v>78</v>
      </c>
      <c r="I43" s="20">
        <v>30000</v>
      </c>
      <c r="J43" s="10">
        <f t="shared" si="3"/>
        <v>15543</v>
      </c>
      <c r="K43" s="10">
        <f t="shared" si="4"/>
        <v>12717</v>
      </c>
      <c r="L43" s="10">
        <f t="shared" si="5"/>
        <v>2826</v>
      </c>
      <c r="M43" s="10">
        <f t="shared" si="7"/>
        <v>8478</v>
      </c>
    </row>
    <row r="44" spans="1:13" ht="19.5" customHeight="1">
      <c r="A44" s="10">
        <v>39</v>
      </c>
      <c r="B44" s="20">
        <v>10030</v>
      </c>
      <c r="C44" s="10">
        <f t="shared" si="0"/>
        <v>5197</v>
      </c>
      <c r="D44" s="10">
        <f t="shared" si="1"/>
        <v>4252</v>
      </c>
      <c r="E44" s="10">
        <f t="shared" si="2"/>
        <v>945</v>
      </c>
      <c r="F44" s="10">
        <f t="shared" si="6"/>
        <v>2835</v>
      </c>
      <c r="G44" s="9"/>
      <c r="H44" s="10">
        <v>79</v>
      </c>
      <c r="I44" s="20">
        <v>30765</v>
      </c>
      <c r="J44" s="10">
        <f t="shared" si="3"/>
        <v>15939</v>
      </c>
      <c r="K44" s="10">
        <f t="shared" si="4"/>
        <v>13041</v>
      </c>
      <c r="L44" s="10">
        <f t="shared" si="5"/>
        <v>2898</v>
      </c>
      <c r="M44" s="10">
        <f t="shared" si="7"/>
        <v>8694</v>
      </c>
    </row>
    <row r="45" spans="1:13" ht="19.5" customHeight="1">
      <c r="A45" s="10">
        <v>40</v>
      </c>
      <c r="B45" s="20">
        <v>10285</v>
      </c>
      <c r="C45" s="10">
        <f t="shared" si="0"/>
        <v>5329</v>
      </c>
      <c r="D45" s="10">
        <f t="shared" si="1"/>
        <v>4360</v>
      </c>
      <c r="E45" s="10">
        <f t="shared" si="2"/>
        <v>969</v>
      </c>
      <c r="F45" s="10">
        <f t="shared" si="6"/>
        <v>2907</v>
      </c>
      <c r="G45" s="9"/>
      <c r="H45" s="11"/>
      <c r="I45" s="11"/>
      <c r="J45" s="11"/>
      <c r="K45" s="11"/>
      <c r="L45" s="11"/>
      <c r="M45" s="11"/>
    </row>
    <row r="46" ht="14.25">
      <c r="C46" s="25"/>
    </row>
    <row r="47" spans="1:13" s="23" customFormat="1" ht="15.75" customHeight="1">
      <c r="A47" s="26" t="s">
        <v>28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="23" customFormat="1" ht="14.25">
      <c r="B48" s="24" t="s">
        <v>29</v>
      </c>
    </row>
  </sheetData>
  <sheetProtection password="CC21" sheet="1"/>
  <mergeCells count="8">
    <mergeCell ref="A1:M1"/>
    <mergeCell ref="J3:M3"/>
    <mergeCell ref="A2:M2"/>
    <mergeCell ref="A3:A4"/>
    <mergeCell ref="B3:B4"/>
    <mergeCell ref="C3:F3"/>
    <mergeCell ref="H3:H4"/>
    <mergeCell ref="I3:I4"/>
  </mergeCells>
  <printOptions/>
  <pageMargins left="0.31" right="0.29" top="0.29" bottom="0.26" header="0.2" footer="0.16"/>
  <pageSetup horizontalDpi="600" verticalDpi="600" orientation="portrait" paperSize="5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3.57421875" style="8" bestFit="1" customWidth="1"/>
    <col min="2" max="2" width="6.7109375" style="8" bestFit="1" customWidth="1"/>
    <col min="3" max="3" width="8.421875" style="8" customWidth="1"/>
    <col min="4" max="4" width="10.140625" style="8" customWidth="1"/>
    <col min="5" max="5" width="6.00390625" style="8" customWidth="1"/>
    <col min="6" max="6" width="11.00390625" style="8" customWidth="1"/>
    <col min="7" max="7" width="0.9921875" style="8" customWidth="1"/>
    <col min="8" max="8" width="4.8515625" style="8" customWidth="1"/>
    <col min="9" max="9" width="6.7109375" style="8" bestFit="1" customWidth="1"/>
    <col min="10" max="10" width="8.57421875" style="8" customWidth="1"/>
    <col min="11" max="11" width="9.140625" style="8" customWidth="1"/>
    <col min="12" max="12" width="8.8515625" style="8" customWidth="1"/>
    <col min="13" max="13" width="11.8515625" style="8" customWidth="1"/>
    <col min="14" max="16384" width="9.140625" style="8" customWidth="1"/>
  </cols>
  <sheetData>
    <row r="1" spans="1:14" ht="29.2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3"/>
    </row>
    <row r="2" spans="1:14" ht="33" customHeight="1">
      <c r="A2" s="51" t="s">
        <v>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7"/>
    </row>
    <row r="3" spans="1:13" ht="22.5" customHeight="1">
      <c r="A3" s="52" t="s">
        <v>15</v>
      </c>
      <c r="B3" s="52" t="s">
        <v>16</v>
      </c>
      <c r="C3" s="52" t="s">
        <v>3</v>
      </c>
      <c r="D3" s="52"/>
      <c r="E3" s="52"/>
      <c r="F3" s="52"/>
      <c r="G3" s="18"/>
      <c r="H3" s="52" t="s">
        <v>1</v>
      </c>
      <c r="I3" s="52" t="s">
        <v>16</v>
      </c>
      <c r="J3" s="52" t="s">
        <v>3</v>
      </c>
      <c r="K3" s="52"/>
      <c r="L3" s="52"/>
      <c r="M3" s="52"/>
    </row>
    <row r="4" spans="1:13" ht="66" customHeight="1">
      <c r="A4" s="52"/>
      <c r="B4" s="52"/>
      <c r="C4" s="17" t="s">
        <v>20</v>
      </c>
      <c r="D4" s="17" t="s">
        <v>19</v>
      </c>
      <c r="E4" s="19" t="s">
        <v>4</v>
      </c>
      <c r="F4" s="17" t="s">
        <v>22</v>
      </c>
      <c r="G4" s="18"/>
      <c r="H4" s="52"/>
      <c r="I4" s="52"/>
      <c r="J4" s="17" t="s">
        <v>20</v>
      </c>
      <c r="K4" s="17" t="s">
        <v>19</v>
      </c>
      <c r="L4" s="19" t="s">
        <v>4</v>
      </c>
      <c r="M4" s="17" t="s">
        <v>22</v>
      </c>
    </row>
    <row r="5" spans="1:13" ht="4.5" customHeight="1">
      <c r="A5" s="10"/>
      <c r="B5" s="10"/>
      <c r="C5" s="10"/>
      <c r="D5" s="10"/>
      <c r="E5" s="12"/>
      <c r="F5" s="10"/>
      <c r="G5" s="9"/>
      <c r="H5" s="10"/>
      <c r="I5" s="10"/>
      <c r="J5" s="10"/>
      <c r="K5" s="10"/>
      <c r="L5" s="12"/>
      <c r="M5" s="10"/>
    </row>
    <row r="6" spans="1:13" ht="19.5" customHeight="1">
      <c r="A6" s="10">
        <v>1</v>
      </c>
      <c r="B6" s="20">
        <v>3850</v>
      </c>
      <c r="C6" s="10">
        <f>ROUND(B6*42.39/100,0)</f>
        <v>1632</v>
      </c>
      <c r="D6" s="10">
        <f>ROUND(B6*35.796/100,0)</f>
        <v>1378</v>
      </c>
      <c r="E6" s="10">
        <f>C6-D6</f>
        <v>254</v>
      </c>
      <c r="F6" s="10">
        <f>E6*4</f>
        <v>1016</v>
      </c>
      <c r="G6" s="9"/>
      <c r="H6" s="10">
        <v>41</v>
      </c>
      <c r="I6" s="20">
        <v>10565</v>
      </c>
      <c r="J6" s="10">
        <f>ROUND(I6*42.39/100,0)</f>
        <v>4479</v>
      </c>
      <c r="K6" s="10">
        <f>ROUND(I6*35.796/100,0)</f>
        <v>3782</v>
      </c>
      <c r="L6" s="10">
        <f>J6-K6</f>
        <v>697</v>
      </c>
      <c r="M6" s="10">
        <f>L6*4</f>
        <v>2788</v>
      </c>
    </row>
    <row r="7" spans="1:13" ht="19.5" customHeight="1">
      <c r="A7" s="10">
        <v>2</v>
      </c>
      <c r="B7" s="20">
        <v>3950</v>
      </c>
      <c r="C7" s="10">
        <f aca="true" t="shared" si="0" ref="C7:C45">ROUND(B7*42.39/100,0)</f>
        <v>1674</v>
      </c>
      <c r="D7" s="10">
        <f aca="true" t="shared" si="1" ref="D7:D45">ROUND(B7*35.796/100,0)</f>
        <v>1414</v>
      </c>
      <c r="E7" s="10">
        <f aca="true" t="shared" si="2" ref="E7:E45">C7-D7</f>
        <v>260</v>
      </c>
      <c r="F7" s="10">
        <f aca="true" t="shared" si="3" ref="F7:F45">E7*4</f>
        <v>1040</v>
      </c>
      <c r="G7" s="9"/>
      <c r="H7" s="10">
        <v>42</v>
      </c>
      <c r="I7" s="20">
        <v>10845</v>
      </c>
      <c r="J7" s="10">
        <f aca="true" t="shared" si="4" ref="J7:J44">ROUND(I7*42.39/100,0)</f>
        <v>4597</v>
      </c>
      <c r="K7" s="10">
        <f aca="true" t="shared" si="5" ref="K7:K44">ROUND(I7*35.796/100,0)</f>
        <v>3882</v>
      </c>
      <c r="L7" s="10">
        <f aca="true" t="shared" si="6" ref="L7:L44">J7-K7</f>
        <v>715</v>
      </c>
      <c r="M7" s="10">
        <f aca="true" t="shared" si="7" ref="M7:M44">L7*4</f>
        <v>2860</v>
      </c>
    </row>
    <row r="8" spans="1:13" ht="19.5" customHeight="1">
      <c r="A8" s="10">
        <v>3</v>
      </c>
      <c r="B8" s="20">
        <v>4050</v>
      </c>
      <c r="C8" s="10">
        <f t="shared" si="0"/>
        <v>1717</v>
      </c>
      <c r="D8" s="10">
        <f t="shared" si="1"/>
        <v>1450</v>
      </c>
      <c r="E8" s="10">
        <f t="shared" si="2"/>
        <v>267</v>
      </c>
      <c r="F8" s="10">
        <f t="shared" si="3"/>
        <v>1068</v>
      </c>
      <c r="G8" s="9"/>
      <c r="H8" s="10">
        <v>43</v>
      </c>
      <c r="I8" s="20">
        <v>11125</v>
      </c>
      <c r="J8" s="10">
        <f t="shared" si="4"/>
        <v>4716</v>
      </c>
      <c r="K8" s="10">
        <f t="shared" si="5"/>
        <v>3982</v>
      </c>
      <c r="L8" s="10">
        <f t="shared" si="6"/>
        <v>734</v>
      </c>
      <c r="M8" s="10">
        <f t="shared" si="7"/>
        <v>2936</v>
      </c>
    </row>
    <row r="9" spans="1:13" ht="19.5" customHeight="1">
      <c r="A9" s="10">
        <v>4</v>
      </c>
      <c r="B9" s="20">
        <v>4150</v>
      </c>
      <c r="C9" s="10">
        <f t="shared" si="0"/>
        <v>1759</v>
      </c>
      <c r="D9" s="10">
        <f t="shared" si="1"/>
        <v>1486</v>
      </c>
      <c r="E9" s="10">
        <f t="shared" si="2"/>
        <v>273</v>
      </c>
      <c r="F9" s="10">
        <f t="shared" si="3"/>
        <v>1092</v>
      </c>
      <c r="G9" s="9"/>
      <c r="H9" s="10">
        <v>44</v>
      </c>
      <c r="I9" s="20">
        <v>11440</v>
      </c>
      <c r="J9" s="10">
        <f t="shared" si="4"/>
        <v>4849</v>
      </c>
      <c r="K9" s="10">
        <f t="shared" si="5"/>
        <v>4095</v>
      </c>
      <c r="L9" s="10">
        <f t="shared" si="6"/>
        <v>754</v>
      </c>
      <c r="M9" s="10">
        <f t="shared" si="7"/>
        <v>3016</v>
      </c>
    </row>
    <row r="10" spans="1:13" ht="19.5" customHeight="1">
      <c r="A10" s="10">
        <v>5</v>
      </c>
      <c r="B10" s="20">
        <v>4260</v>
      </c>
      <c r="C10" s="10">
        <f t="shared" si="0"/>
        <v>1806</v>
      </c>
      <c r="D10" s="10">
        <f t="shared" si="1"/>
        <v>1525</v>
      </c>
      <c r="E10" s="10">
        <f t="shared" si="2"/>
        <v>281</v>
      </c>
      <c r="F10" s="10">
        <f t="shared" si="3"/>
        <v>1124</v>
      </c>
      <c r="G10" s="9"/>
      <c r="H10" s="10">
        <v>45</v>
      </c>
      <c r="I10" s="20">
        <v>11755</v>
      </c>
      <c r="J10" s="10">
        <f t="shared" si="4"/>
        <v>4983</v>
      </c>
      <c r="K10" s="10">
        <f t="shared" si="5"/>
        <v>4208</v>
      </c>
      <c r="L10" s="10">
        <f t="shared" si="6"/>
        <v>775</v>
      </c>
      <c r="M10" s="10">
        <f t="shared" si="7"/>
        <v>3100</v>
      </c>
    </row>
    <row r="11" spans="1:13" ht="19.5" customHeight="1">
      <c r="A11" s="10">
        <v>6</v>
      </c>
      <c r="B11" s="20">
        <v>4370</v>
      </c>
      <c r="C11" s="10">
        <f t="shared" si="0"/>
        <v>1852</v>
      </c>
      <c r="D11" s="10">
        <f t="shared" si="1"/>
        <v>1564</v>
      </c>
      <c r="E11" s="10">
        <f t="shared" si="2"/>
        <v>288</v>
      </c>
      <c r="F11" s="10">
        <f t="shared" si="3"/>
        <v>1152</v>
      </c>
      <c r="G11" s="9"/>
      <c r="H11" s="10">
        <v>46</v>
      </c>
      <c r="I11" s="20">
        <v>12070</v>
      </c>
      <c r="J11" s="10">
        <f t="shared" si="4"/>
        <v>5116</v>
      </c>
      <c r="K11" s="10">
        <f t="shared" si="5"/>
        <v>4321</v>
      </c>
      <c r="L11" s="10">
        <f t="shared" si="6"/>
        <v>795</v>
      </c>
      <c r="M11" s="10">
        <f t="shared" si="7"/>
        <v>3180</v>
      </c>
    </row>
    <row r="12" spans="1:13" ht="19.5" customHeight="1">
      <c r="A12" s="10">
        <v>7</v>
      </c>
      <c r="B12" s="20">
        <v>4480</v>
      </c>
      <c r="C12" s="10">
        <f t="shared" si="0"/>
        <v>1899</v>
      </c>
      <c r="D12" s="10">
        <f t="shared" si="1"/>
        <v>1604</v>
      </c>
      <c r="E12" s="10">
        <f t="shared" si="2"/>
        <v>295</v>
      </c>
      <c r="F12" s="10">
        <f t="shared" si="3"/>
        <v>1180</v>
      </c>
      <c r="G12" s="9"/>
      <c r="H12" s="10">
        <v>47</v>
      </c>
      <c r="I12" s="20">
        <v>12385</v>
      </c>
      <c r="J12" s="10">
        <f t="shared" si="4"/>
        <v>5250</v>
      </c>
      <c r="K12" s="10">
        <f t="shared" si="5"/>
        <v>4433</v>
      </c>
      <c r="L12" s="10">
        <f t="shared" si="6"/>
        <v>817</v>
      </c>
      <c r="M12" s="10">
        <f t="shared" si="7"/>
        <v>3268</v>
      </c>
    </row>
    <row r="13" spans="1:13" ht="19.5" customHeight="1">
      <c r="A13" s="10">
        <v>8</v>
      </c>
      <c r="B13" s="20">
        <v>4595</v>
      </c>
      <c r="C13" s="10">
        <f t="shared" si="0"/>
        <v>1948</v>
      </c>
      <c r="D13" s="10">
        <f t="shared" si="1"/>
        <v>1645</v>
      </c>
      <c r="E13" s="10">
        <f t="shared" si="2"/>
        <v>303</v>
      </c>
      <c r="F13" s="10">
        <f t="shared" si="3"/>
        <v>1212</v>
      </c>
      <c r="G13" s="9"/>
      <c r="H13" s="10">
        <v>48</v>
      </c>
      <c r="I13" s="20">
        <v>12700</v>
      </c>
      <c r="J13" s="10">
        <f t="shared" si="4"/>
        <v>5384</v>
      </c>
      <c r="K13" s="10">
        <f t="shared" si="5"/>
        <v>4546</v>
      </c>
      <c r="L13" s="10">
        <f t="shared" si="6"/>
        <v>838</v>
      </c>
      <c r="M13" s="10">
        <f t="shared" si="7"/>
        <v>3352</v>
      </c>
    </row>
    <row r="14" spans="1:13" ht="19.5" customHeight="1">
      <c r="A14" s="10">
        <v>9</v>
      </c>
      <c r="B14" s="20">
        <v>4710</v>
      </c>
      <c r="C14" s="10">
        <f t="shared" si="0"/>
        <v>1997</v>
      </c>
      <c r="D14" s="10">
        <f t="shared" si="1"/>
        <v>1686</v>
      </c>
      <c r="E14" s="10">
        <f t="shared" si="2"/>
        <v>311</v>
      </c>
      <c r="F14" s="10">
        <f t="shared" si="3"/>
        <v>1244</v>
      </c>
      <c r="G14" s="9"/>
      <c r="H14" s="10">
        <v>49</v>
      </c>
      <c r="I14" s="20">
        <v>13030</v>
      </c>
      <c r="J14" s="10">
        <f t="shared" si="4"/>
        <v>5523</v>
      </c>
      <c r="K14" s="10">
        <f t="shared" si="5"/>
        <v>4664</v>
      </c>
      <c r="L14" s="10">
        <f t="shared" si="6"/>
        <v>859</v>
      </c>
      <c r="M14" s="10">
        <f t="shared" si="7"/>
        <v>3436</v>
      </c>
    </row>
    <row r="15" spans="1:13" ht="19.5" customHeight="1">
      <c r="A15" s="10">
        <v>10</v>
      </c>
      <c r="B15" s="20">
        <v>4825</v>
      </c>
      <c r="C15" s="10">
        <f t="shared" si="0"/>
        <v>2045</v>
      </c>
      <c r="D15" s="10">
        <f t="shared" si="1"/>
        <v>1727</v>
      </c>
      <c r="E15" s="10">
        <f t="shared" si="2"/>
        <v>318</v>
      </c>
      <c r="F15" s="10">
        <f t="shared" si="3"/>
        <v>1272</v>
      </c>
      <c r="G15" s="9"/>
      <c r="H15" s="10">
        <v>50</v>
      </c>
      <c r="I15" s="20">
        <v>13390</v>
      </c>
      <c r="J15" s="10">
        <f t="shared" si="4"/>
        <v>5676</v>
      </c>
      <c r="K15" s="10">
        <f t="shared" si="5"/>
        <v>4793</v>
      </c>
      <c r="L15" s="10">
        <f t="shared" si="6"/>
        <v>883</v>
      </c>
      <c r="M15" s="10">
        <f t="shared" si="7"/>
        <v>3532</v>
      </c>
    </row>
    <row r="16" spans="1:13" ht="19.5" customHeight="1">
      <c r="A16" s="10">
        <v>11</v>
      </c>
      <c r="B16" s="20">
        <v>4950</v>
      </c>
      <c r="C16" s="10">
        <f t="shared" si="0"/>
        <v>2098</v>
      </c>
      <c r="D16" s="10">
        <f t="shared" si="1"/>
        <v>1772</v>
      </c>
      <c r="E16" s="10">
        <f t="shared" si="2"/>
        <v>326</v>
      </c>
      <c r="F16" s="10">
        <f t="shared" si="3"/>
        <v>1304</v>
      </c>
      <c r="G16" s="9"/>
      <c r="H16" s="10">
        <v>51</v>
      </c>
      <c r="I16" s="20">
        <v>13750</v>
      </c>
      <c r="J16" s="10">
        <f t="shared" si="4"/>
        <v>5829</v>
      </c>
      <c r="K16" s="10">
        <f t="shared" si="5"/>
        <v>4922</v>
      </c>
      <c r="L16" s="10">
        <f t="shared" si="6"/>
        <v>907</v>
      </c>
      <c r="M16" s="10">
        <f t="shared" si="7"/>
        <v>3628</v>
      </c>
    </row>
    <row r="17" spans="1:13" ht="19.5" customHeight="1">
      <c r="A17" s="10">
        <v>12</v>
      </c>
      <c r="B17" s="20">
        <v>5075</v>
      </c>
      <c r="C17" s="10">
        <f t="shared" si="0"/>
        <v>2151</v>
      </c>
      <c r="D17" s="10">
        <f t="shared" si="1"/>
        <v>1817</v>
      </c>
      <c r="E17" s="10">
        <f t="shared" si="2"/>
        <v>334</v>
      </c>
      <c r="F17" s="10">
        <f t="shared" si="3"/>
        <v>1336</v>
      </c>
      <c r="G17" s="9"/>
      <c r="H17" s="10">
        <v>52</v>
      </c>
      <c r="I17" s="20">
        <v>14175</v>
      </c>
      <c r="J17" s="10">
        <f t="shared" si="4"/>
        <v>6009</v>
      </c>
      <c r="K17" s="10">
        <f t="shared" si="5"/>
        <v>5074</v>
      </c>
      <c r="L17" s="10">
        <f t="shared" si="6"/>
        <v>935</v>
      </c>
      <c r="M17" s="10">
        <f t="shared" si="7"/>
        <v>3740</v>
      </c>
    </row>
    <row r="18" spans="1:13" ht="19.5" customHeight="1">
      <c r="A18" s="10">
        <v>13</v>
      </c>
      <c r="B18" s="20">
        <v>5200</v>
      </c>
      <c r="C18" s="10">
        <f t="shared" si="0"/>
        <v>2204</v>
      </c>
      <c r="D18" s="10">
        <f t="shared" si="1"/>
        <v>1861</v>
      </c>
      <c r="E18" s="10">
        <f t="shared" si="2"/>
        <v>343</v>
      </c>
      <c r="F18" s="10">
        <f t="shared" si="3"/>
        <v>1372</v>
      </c>
      <c r="G18" s="9"/>
      <c r="H18" s="10">
        <v>53</v>
      </c>
      <c r="I18" s="20">
        <v>14600</v>
      </c>
      <c r="J18" s="10">
        <f t="shared" si="4"/>
        <v>6189</v>
      </c>
      <c r="K18" s="10">
        <f t="shared" si="5"/>
        <v>5226</v>
      </c>
      <c r="L18" s="10">
        <f t="shared" si="6"/>
        <v>963</v>
      </c>
      <c r="M18" s="10">
        <f t="shared" si="7"/>
        <v>3852</v>
      </c>
    </row>
    <row r="19" spans="1:13" ht="19.5" customHeight="1">
      <c r="A19" s="10">
        <v>14</v>
      </c>
      <c r="B19" s="20">
        <v>5335</v>
      </c>
      <c r="C19" s="10">
        <f t="shared" si="0"/>
        <v>2262</v>
      </c>
      <c r="D19" s="10">
        <f t="shared" si="1"/>
        <v>1910</v>
      </c>
      <c r="E19" s="10">
        <f t="shared" si="2"/>
        <v>352</v>
      </c>
      <c r="F19" s="10">
        <f t="shared" si="3"/>
        <v>1408</v>
      </c>
      <c r="G19" s="9"/>
      <c r="H19" s="10">
        <v>54</v>
      </c>
      <c r="I19" s="20">
        <v>15025</v>
      </c>
      <c r="J19" s="10">
        <f t="shared" si="4"/>
        <v>6369</v>
      </c>
      <c r="K19" s="10">
        <f t="shared" si="5"/>
        <v>5378</v>
      </c>
      <c r="L19" s="10">
        <f t="shared" si="6"/>
        <v>991</v>
      </c>
      <c r="M19" s="10">
        <f t="shared" si="7"/>
        <v>3964</v>
      </c>
    </row>
    <row r="20" spans="1:13" ht="19.5" customHeight="1">
      <c r="A20" s="10">
        <v>15</v>
      </c>
      <c r="B20" s="20">
        <v>5470</v>
      </c>
      <c r="C20" s="10">
        <f t="shared" si="0"/>
        <v>2319</v>
      </c>
      <c r="D20" s="10">
        <f t="shared" si="1"/>
        <v>1958</v>
      </c>
      <c r="E20" s="10">
        <f t="shared" si="2"/>
        <v>361</v>
      </c>
      <c r="F20" s="10">
        <f t="shared" si="3"/>
        <v>1444</v>
      </c>
      <c r="G20" s="9"/>
      <c r="H20" s="10">
        <v>55</v>
      </c>
      <c r="I20" s="20">
        <v>15500</v>
      </c>
      <c r="J20" s="10">
        <f t="shared" si="4"/>
        <v>6570</v>
      </c>
      <c r="K20" s="10">
        <f t="shared" si="5"/>
        <v>5548</v>
      </c>
      <c r="L20" s="10">
        <f t="shared" si="6"/>
        <v>1022</v>
      </c>
      <c r="M20" s="10">
        <f t="shared" si="7"/>
        <v>4088</v>
      </c>
    </row>
    <row r="21" spans="1:13" ht="19.5" customHeight="1">
      <c r="A21" s="10">
        <v>16</v>
      </c>
      <c r="B21" s="20">
        <v>5605</v>
      </c>
      <c r="C21" s="10">
        <f t="shared" si="0"/>
        <v>2376</v>
      </c>
      <c r="D21" s="10">
        <f t="shared" si="1"/>
        <v>2006</v>
      </c>
      <c r="E21" s="10">
        <f t="shared" si="2"/>
        <v>370</v>
      </c>
      <c r="F21" s="10">
        <f t="shared" si="3"/>
        <v>1480</v>
      </c>
      <c r="G21" s="9"/>
      <c r="H21" s="10">
        <v>56</v>
      </c>
      <c r="I21" s="20">
        <v>15975</v>
      </c>
      <c r="J21" s="10">
        <f t="shared" si="4"/>
        <v>6772</v>
      </c>
      <c r="K21" s="10">
        <f t="shared" si="5"/>
        <v>5718</v>
      </c>
      <c r="L21" s="10">
        <f t="shared" si="6"/>
        <v>1054</v>
      </c>
      <c r="M21" s="10">
        <f t="shared" si="7"/>
        <v>4216</v>
      </c>
    </row>
    <row r="22" spans="1:13" ht="19.5" customHeight="1">
      <c r="A22" s="10">
        <v>17</v>
      </c>
      <c r="B22" s="20">
        <v>5750</v>
      </c>
      <c r="C22" s="10">
        <f t="shared" si="0"/>
        <v>2437</v>
      </c>
      <c r="D22" s="10">
        <f t="shared" si="1"/>
        <v>2058</v>
      </c>
      <c r="E22" s="10">
        <f t="shared" si="2"/>
        <v>379</v>
      </c>
      <c r="F22" s="10">
        <f t="shared" si="3"/>
        <v>1516</v>
      </c>
      <c r="G22" s="9"/>
      <c r="H22" s="10">
        <v>57</v>
      </c>
      <c r="I22" s="20">
        <v>16450</v>
      </c>
      <c r="J22" s="10">
        <f t="shared" si="4"/>
        <v>6973</v>
      </c>
      <c r="K22" s="10">
        <f t="shared" si="5"/>
        <v>5888</v>
      </c>
      <c r="L22" s="10">
        <f t="shared" si="6"/>
        <v>1085</v>
      </c>
      <c r="M22" s="10">
        <f t="shared" si="7"/>
        <v>4340</v>
      </c>
    </row>
    <row r="23" spans="1:13" ht="19.5" customHeight="1">
      <c r="A23" s="10">
        <v>18</v>
      </c>
      <c r="B23" s="20">
        <v>5895</v>
      </c>
      <c r="C23" s="10">
        <f t="shared" si="0"/>
        <v>2499</v>
      </c>
      <c r="D23" s="10">
        <f t="shared" si="1"/>
        <v>2110</v>
      </c>
      <c r="E23" s="10">
        <f t="shared" si="2"/>
        <v>389</v>
      </c>
      <c r="F23" s="10">
        <f t="shared" si="3"/>
        <v>1556</v>
      </c>
      <c r="G23" s="9"/>
      <c r="H23" s="10">
        <v>58</v>
      </c>
      <c r="I23" s="20">
        <v>16925</v>
      </c>
      <c r="J23" s="10">
        <f t="shared" si="4"/>
        <v>7175</v>
      </c>
      <c r="K23" s="10">
        <f t="shared" si="5"/>
        <v>6058</v>
      </c>
      <c r="L23" s="10">
        <f t="shared" si="6"/>
        <v>1117</v>
      </c>
      <c r="M23" s="10">
        <f t="shared" si="7"/>
        <v>4468</v>
      </c>
    </row>
    <row r="24" spans="1:13" ht="19.5" customHeight="1">
      <c r="A24" s="10">
        <v>19</v>
      </c>
      <c r="B24" s="20">
        <v>6040</v>
      </c>
      <c r="C24" s="10">
        <f t="shared" si="0"/>
        <v>2560</v>
      </c>
      <c r="D24" s="10">
        <f t="shared" si="1"/>
        <v>2162</v>
      </c>
      <c r="E24" s="10">
        <f t="shared" si="2"/>
        <v>398</v>
      </c>
      <c r="F24" s="10">
        <f t="shared" si="3"/>
        <v>1592</v>
      </c>
      <c r="G24" s="9"/>
      <c r="H24" s="10">
        <v>59</v>
      </c>
      <c r="I24" s="20">
        <v>17475</v>
      </c>
      <c r="J24" s="10">
        <f t="shared" si="4"/>
        <v>7408</v>
      </c>
      <c r="K24" s="10">
        <f t="shared" si="5"/>
        <v>6255</v>
      </c>
      <c r="L24" s="10">
        <f t="shared" si="6"/>
        <v>1153</v>
      </c>
      <c r="M24" s="10">
        <f t="shared" si="7"/>
        <v>4612</v>
      </c>
    </row>
    <row r="25" spans="1:13" ht="19.5" customHeight="1">
      <c r="A25" s="10">
        <v>20</v>
      </c>
      <c r="B25" s="20">
        <v>6195</v>
      </c>
      <c r="C25" s="10">
        <f t="shared" si="0"/>
        <v>2626</v>
      </c>
      <c r="D25" s="10">
        <f t="shared" si="1"/>
        <v>2218</v>
      </c>
      <c r="E25" s="10">
        <f t="shared" si="2"/>
        <v>408</v>
      </c>
      <c r="F25" s="10">
        <f t="shared" si="3"/>
        <v>1632</v>
      </c>
      <c r="G25" s="9"/>
      <c r="H25" s="10">
        <v>60</v>
      </c>
      <c r="I25" s="20">
        <v>18025</v>
      </c>
      <c r="J25" s="10">
        <f t="shared" si="4"/>
        <v>7641</v>
      </c>
      <c r="K25" s="10">
        <f t="shared" si="5"/>
        <v>6452</v>
      </c>
      <c r="L25" s="10">
        <f t="shared" si="6"/>
        <v>1189</v>
      </c>
      <c r="M25" s="10">
        <f t="shared" si="7"/>
        <v>4756</v>
      </c>
    </row>
    <row r="26" spans="1:13" ht="19.5" customHeight="1">
      <c r="A26" s="10">
        <v>21</v>
      </c>
      <c r="B26" s="20">
        <v>6350</v>
      </c>
      <c r="C26" s="10">
        <f t="shared" si="0"/>
        <v>2692</v>
      </c>
      <c r="D26" s="10">
        <f t="shared" si="1"/>
        <v>2273</v>
      </c>
      <c r="E26" s="10">
        <f t="shared" si="2"/>
        <v>419</v>
      </c>
      <c r="F26" s="10">
        <f t="shared" si="3"/>
        <v>1676</v>
      </c>
      <c r="G26" s="9"/>
      <c r="H26" s="10">
        <v>61</v>
      </c>
      <c r="I26" s="20">
        <v>18575</v>
      </c>
      <c r="J26" s="10">
        <f t="shared" si="4"/>
        <v>7874</v>
      </c>
      <c r="K26" s="10">
        <f t="shared" si="5"/>
        <v>6649</v>
      </c>
      <c r="L26" s="10">
        <f t="shared" si="6"/>
        <v>1225</v>
      </c>
      <c r="M26" s="10">
        <f t="shared" si="7"/>
        <v>4900</v>
      </c>
    </row>
    <row r="27" spans="1:13" ht="19.5" customHeight="1">
      <c r="A27" s="10">
        <v>22</v>
      </c>
      <c r="B27" s="20">
        <v>6505</v>
      </c>
      <c r="C27" s="10">
        <f t="shared" si="0"/>
        <v>2757</v>
      </c>
      <c r="D27" s="10">
        <f t="shared" si="1"/>
        <v>2329</v>
      </c>
      <c r="E27" s="10">
        <f t="shared" si="2"/>
        <v>428</v>
      </c>
      <c r="F27" s="10">
        <f t="shared" si="3"/>
        <v>1712</v>
      </c>
      <c r="G27" s="9"/>
      <c r="H27" s="10">
        <v>62</v>
      </c>
      <c r="I27" s="20">
        <v>19125</v>
      </c>
      <c r="J27" s="10">
        <f t="shared" si="4"/>
        <v>8107</v>
      </c>
      <c r="K27" s="10">
        <f t="shared" si="5"/>
        <v>6846</v>
      </c>
      <c r="L27" s="10">
        <f t="shared" si="6"/>
        <v>1261</v>
      </c>
      <c r="M27" s="10">
        <f t="shared" si="7"/>
        <v>5044</v>
      </c>
    </row>
    <row r="28" spans="1:13" ht="19.5" customHeight="1">
      <c r="A28" s="10">
        <v>23</v>
      </c>
      <c r="B28" s="20">
        <v>6675</v>
      </c>
      <c r="C28" s="10">
        <f t="shared" si="0"/>
        <v>2830</v>
      </c>
      <c r="D28" s="10">
        <f t="shared" si="1"/>
        <v>2389</v>
      </c>
      <c r="E28" s="10">
        <f t="shared" si="2"/>
        <v>441</v>
      </c>
      <c r="F28" s="10">
        <f t="shared" si="3"/>
        <v>1764</v>
      </c>
      <c r="G28" s="9"/>
      <c r="H28" s="10">
        <v>63</v>
      </c>
      <c r="I28" s="20">
        <v>19675</v>
      </c>
      <c r="J28" s="10">
        <f t="shared" si="4"/>
        <v>8340</v>
      </c>
      <c r="K28" s="10">
        <f t="shared" si="5"/>
        <v>7043</v>
      </c>
      <c r="L28" s="10">
        <f t="shared" si="6"/>
        <v>1297</v>
      </c>
      <c r="M28" s="10">
        <f t="shared" si="7"/>
        <v>5188</v>
      </c>
    </row>
    <row r="29" spans="1:13" ht="19.5" customHeight="1">
      <c r="A29" s="10">
        <v>24</v>
      </c>
      <c r="B29" s="20">
        <v>6845</v>
      </c>
      <c r="C29" s="10">
        <f t="shared" si="0"/>
        <v>2902</v>
      </c>
      <c r="D29" s="10">
        <f t="shared" si="1"/>
        <v>2450</v>
      </c>
      <c r="E29" s="10">
        <f t="shared" si="2"/>
        <v>452</v>
      </c>
      <c r="F29" s="10">
        <f t="shared" si="3"/>
        <v>1808</v>
      </c>
      <c r="G29" s="9"/>
      <c r="H29" s="10">
        <v>64</v>
      </c>
      <c r="I29" s="20">
        <v>20300</v>
      </c>
      <c r="J29" s="10">
        <f t="shared" si="4"/>
        <v>8605</v>
      </c>
      <c r="K29" s="10">
        <f t="shared" si="5"/>
        <v>7267</v>
      </c>
      <c r="L29" s="10">
        <f t="shared" si="6"/>
        <v>1338</v>
      </c>
      <c r="M29" s="10">
        <f t="shared" si="7"/>
        <v>5352</v>
      </c>
    </row>
    <row r="30" spans="1:13" ht="19.5" customHeight="1">
      <c r="A30" s="10">
        <v>25</v>
      </c>
      <c r="B30" s="20">
        <v>7015</v>
      </c>
      <c r="C30" s="10">
        <f t="shared" si="0"/>
        <v>2974</v>
      </c>
      <c r="D30" s="10">
        <f t="shared" si="1"/>
        <v>2511</v>
      </c>
      <c r="E30" s="10">
        <f t="shared" si="2"/>
        <v>463</v>
      </c>
      <c r="F30" s="10">
        <f t="shared" si="3"/>
        <v>1852</v>
      </c>
      <c r="G30" s="9"/>
      <c r="H30" s="10">
        <v>65</v>
      </c>
      <c r="I30" s="20">
        <v>20925</v>
      </c>
      <c r="J30" s="10">
        <f t="shared" si="4"/>
        <v>8870</v>
      </c>
      <c r="K30" s="10">
        <f t="shared" si="5"/>
        <v>7490</v>
      </c>
      <c r="L30" s="10">
        <f t="shared" si="6"/>
        <v>1380</v>
      </c>
      <c r="M30" s="10">
        <f t="shared" si="7"/>
        <v>5520</v>
      </c>
    </row>
    <row r="31" spans="1:13" ht="19.5" customHeight="1">
      <c r="A31" s="10">
        <v>26</v>
      </c>
      <c r="B31" s="20">
        <v>7200</v>
      </c>
      <c r="C31" s="10">
        <f t="shared" si="0"/>
        <v>3052</v>
      </c>
      <c r="D31" s="10">
        <f t="shared" si="1"/>
        <v>2577</v>
      </c>
      <c r="E31" s="10">
        <f t="shared" si="2"/>
        <v>475</v>
      </c>
      <c r="F31" s="10">
        <f t="shared" si="3"/>
        <v>1900</v>
      </c>
      <c r="G31" s="9"/>
      <c r="H31" s="10">
        <v>66</v>
      </c>
      <c r="I31" s="20">
        <v>21550</v>
      </c>
      <c r="J31" s="10">
        <f t="shared" si="4"/>
        <v>9135</v>
      </c>
      <c r="K31" s="10">
        <f t="shared" si="5"/>
        <v>7714</v>
      </c>
      <c r="L31" s="10">
        <f t="shared" si="6"/>
        <v>1421</v>
      </c>
      <c r="M31" s="10">
        <f t="shared" si="7"/>
        <v>5684</v>
      </c>
    </row>
    <row r="32" spans="1:13" ht="19.5" customHeight="1">
      <c r="A32" s="10">
        <v>27</v>
      </c>
      <c r="B32" s="20">
        <v>7385</v>
      </c>
      <c r="C32" s="10">
        <f t="shared" si="0"/>
        <v>3131</v>
      </c>
      <c r="D32" s="10">
        <f t="shared" si="1"/>
        <v>2644</v>
      </c>
      <c r="E32" s="10">
        <f t="shared" si="2"/>
        <v>487</v>
      </c>
      <c r="F32" s="10">
        <f t="shared" si="3"/>
        <v>1948</v>
      </c>
      <c r="G32" s="9"/>
      <c r="H32" s="10">
        <v>67</v>
      </c>
      <c r="I32" s="20">
        <v>22175</v>
      </c>
      <c r="J32" s="10">
        <f t="shared" si="4"/>
        <v>9400</v>
      </c>
      <c r="K32" s="10">
        <f t="shared" si="5"/>
        <v>7938</v>
      </c>
      <c r="L32" s="10">
        <f t="shared" si="6"/>
        <v>1462</v>
      </c>
      <c r="M32" s="10">
        <f t="shared" si="7"/>
        <v>5848</v>
      </c>
    </row>
    <row r="33" spans="1:13" ht="19.5" customHeight="1">
      <c r="A33" s="10">
        <v>28</v>
      </c>
      <c r="B33" s="20">
        <v>7570</v>
      </c>
      <c r="C33" s="10">
        <f t="shared" si="0"/>
        <v>3209</v>
      </c>
      <c r="D33" s="10">
        <f t="shared" si="1"/>
        <v>2710</v>
      </c>
      <c r="E33" s="10">
        <f t="shared" si="2"/>
        <v>499</v>
      </c>
      <c r="F33" s="10">
        <f t="shared" si="3"/>
        <v>1996</v>
      </c>
      <c r="G33" s="9"/>
      <c r="H33" s="10">
        <v>68</v>
      </c>
      <c r="I33" s="20">
        <v>22800</v>
      </c>
      <c r="J33" s="10">
        <f t="shared" si="4"/>
        <v>9665</v>
      </c>
      <c r="K33" s="10">
        <f t="shared" si="5"/>
        <v>8161</v>
      </c>
      <c r="L33" s="10">
        <f t="shared" si="6"/>
        <v>1504</v>
      </c>
      <c r="M33" s="10">
        <f t="shared" si="7"/>
        <v>6016</v>
      </c>
    </row>
    <row r="34" spans="1:13" ht="19.5" customHeight="1">
      <c r="A34" s="10">
        <v>29</v>
      </c>
      <c r="B34" s="20">
        <v>7770</v>
      </c>
      <c r="C34" s="10">
        <f t="shared" si="0"/>
        <v>3294</v>
      </c>
      <c r="D34" s="10">
        <f t="shared" si="1"/>
        <v>2781</v>
      </c>
      <c r="E34" s="10">
        <f t="shared" si="2"/>
        <v>513</v>
      </c>
      <c r="F34" s="10">
        <f t="shared" si="3"/>
        <v>2052</v>
      </c>
      <c r="G34" s="9"/>
      <c r="H34" s="10">
        <v>69</v>
      </c>
      <c r="I34" s="20">
        <v>23500</v>
      </c>
      <c r="J34" s="10">
        <f t="shared" si="4"/>
        <v>9962</v>
      </c>
      <c r="K34" s="10">
        <f t="shared" si="5"/>
        <v>8412</v>
      </c>
      <c r="L34" s="10">
        <f t="shared" si="6"/>
        <v>1550</v>
      </c>
      <c r="M34" s="10">
        <f t="shared" si="7"/>
        <v>6200</v>
      </c>
    </row>
    <row r="35" spans="1:13" ht="19.5" customHeight="1">
      <c r="A35" s="10">
        <v>30</v>
      </c>
      <c r="B35" s="20">
        <v>7970</v>
      </c>
      <c r="C35" s="10">
        <f t="shared" si="0"/>
        <v>3378</v>
      </c>
      <c r="D35" s="10">
        <f t="shared" si="1"/>
        <v>2853</v>
      </c>
      <c r="E35" s="10">
        <f t="shared" si="2"/>
        <v>525</v>
      </c>
      <c r="F35" s="10">
        <f t="shared" si="3"/>
        <v>2100</v>
      </c>
      <c r="G35" s="9"/>
      <c r="H35" s="10">
        <v>70</v>
      </c>
      <c r="I35" s="20">
        <v>24200</v>
      </c>
      <c r="J35" s="10">
        <f t="shared" si="4"/>
        <v>10258</v>
      </c>
      <c r="K35" s="10">
        <f t="shared" si="5"/>
        <v>8663</v>
      </c>
      <c r="L35" s="10">
        <f t="shared" si="6"/>
        <v>1595</v>
      </c>
      <c r="M35" s="10">
        <f t="shared" si="7"/>
        <v>6380</v>
      </c>
    </row>
    <row r="36" spans="1:13" ht="19.5" customHeight="1">
      <c r="A36" s="10">
        <v>31</v>
      </c>
      <c r="B36" s="20">
        <v>8170</v>
      </c>
      <c r="C36" s="10">
        <f t="shared" si="0"/>
        <v>3463</v>
      </c>
      <c r="D36" s="10">
        <f t="shared" si="1"/>
        <v>2925</v>
      </c>
      <c r="E36" s="10">
        <f t="shared" si="2"/>
        <v>538</v>
      </c>
      <c r="F36" s="10">
        <f t="shared" si="3"/>
        <v>2152</v>
      </c>
      <c r="G36" s="9"/>
      <c r="H36" s="10">
        <v>71</v>
      </c>
      <c r="I36" s="20">
        <v>24900</v>
      </c>
      <c r="J36" s="10">
        <f t="shared" si="4"/>
        <v>10555</v>
      </c>
      <c r="K36" s="10">
        <f t="shared" si="5"/>
        <v>8913</v>
      </c>
      <c r="L36" s="10">
        <f t="shared" si="6"/>
        <v>1642</v>
      </c>
      <c r="M36" s="10">
        <f t="shared" si="7"/>
        <v>6568</v>
      </c>
    </row>
    <row r="37" spans="1:13" ht="19.5" customHeight="1">
      <c r="A37" s="10">
        <v>32</v>
      </c>
      <c r="B37" s="20">
        <v>8385</v>
      </c>
      <c r="C37" s="10">
        <f t="shared" si="0"/>
        <v>3554</v>
      </c>
      <c r="D37" s="10">
        <f t="shared" si="1"/>
        <v>3001</v>
      </c>
      <c r="E37" s="10">
        <f t="shared" si="2"/>
        <v>553</v>
      </c>
      <c r="F37" s="10">
        <f t="shared" si="3"/>
        <v>2212</v>
      </c>
      <c r="G37" s="9"/>
      <c r="H37" s="10">
        <v>72</v>
      </c>
      <c r="I37" s="20">
        <v>25600</v>
      </c>
      <c r="J37" s="10">
        <f t="shared" si="4"/>
        <v>10852</v>
      </c>
      <c r="K37" s="10">
        <f t="shared" si="5"/>
        <v>9164</v>
      </c>
      <c r="L37" s="10">
        <f t="shared" si="6"/>
        <v>1688</v>
      </c>
      <c r="M37" s="10">
        <f t="shared" si="7"/>
        <v>6752</v>
      </c>
    </row>
    <row r="38" spans="1:13" ht="19.5" customHeight="1">
      <c r="A38" s="10">
        <v>33</v>
      </c>
      <c r="B38" s="20">
        <v>8600</v>
      </c>
      <c r="C38" s="10">
        <f t="shared" si="0"/>
        <v>3646</v>
      </c>
      <c r="D38" s="10">
        <f t="shared" si="1"/>
        <v>3078</v>
      </c>
      <c r="E38" s="10">
        <f t="shared" si="2"/>
        <v>568</v>
      </c>
      <c r="F38" s="10">
        <f t="shared" si="3"/>
        <v>2272</v>
      </c>
      <c r="G38" s="9"/>
      <c r="H38" s="10">
        <v>73</v>
      </c>
      <c r="I38" s="20">
        <v>26300</v>
      </c>
      <c r="J38" s="10">
        <f t="shared" si="4"/>
        <v>11149</v>
      </c>
      <c r="K38" s="10">
        <f t="shared" si="5"/>
        <v>9414</v>
      </c>
      <c r="L38" s="10">
        <f t="shared" si="6"/>
        <v>1735</v>
      </c>
      <c r="M38" s="10">
        <f t="shared" si="7"/>
        <v>6940</v>
      </c>
    </row>
    <row r="39" spans="1:13" ht="19.5" customHeight="1">
      <c r="A39" s="10">
        <v>34</v>
      </c>
      <c r="B39" s="20">
        <v>8815</v>
      </c>
      <c r="C39" s="10">
        <f t="shared" si="0"/>
        <v>3737</v>
      </c>
      <c r="D39" s="10">
        <f t="shared" si="1"/>
        <v>3155</v>
      </c>
      <c r="E39" s="10">
        <f t="shared" si="2"/>
        <v>582</v>
      </c>
      <c r="F39" s="10">
        <f t="shared" si="3"/>
        <v>2328</v>
      </c>
      <c r="G39" s="9"/>
      <c r="H39" s="10">
        <v>74</v>
      </c>
      <c r="I39" s="20">
        <v>27000</v>
      </c>
      <c r="J39" s="10">
        <f t="shared" si="4"/>
        <v>11445</v>
      </c>
      <c r="K39" s="10">
        <f t="shared" si="5"/>
        <v>9665</v>
      </c>
      <c r="L39" s="10">
        <f t="shared" si="6"/>
        <v>1780</v>
      </c>
      <c r="M39" s="10">
        <f t="shared" si="7"/>
        <v>7120</v>
      </c>
    </row>
    <row r="40" spans="1:13" ht="19.5" customHeight="1">
      <c r="A40" s="10">
        <v>35</v>
      </c>
      <c r="B40" s="20">
        <v>9050</v>
      </c>
      <c r="C40" s="10">
        <f t="shared" si="0"/>
        <v>3836</v>
      </c>
      <c r="D40" s="10">
        <f t="shared" si="1"/>
        <v>3240</v>
      </c>
      <c r="E40" s="10">
        <f t="shared" si="2"/>
        <v>596</v>
      </c>
      <c r="F40" s="10">
        <f t="shared" si="3"/>
        <v>2384</v>
      </c>
      <c r="G40" s="9"/>
      <c r="H40" s="10">
        <v>75</v>
      </c>
      <c r="I40" s="20">
        <v>27750</v>
      </c>
      <c r="J40" s="10">
        <f t="shared" si="4"/>
        <v>11763</v>
      </c>
      <c r="K40" s="10">
        <f t="shared" si="5"/>
        <v>9933</v>
      </c>
      <c r="L40" s="10">
        <f t="shared" si="6"/>
        <v>1830</v>
      </c>
      <c r="M40" s="10">
        <f t="shared" si="7"/>
        <v>7320</v>
      </c>
    </row>
    <row r="41" spans="1:13" ht="19.5" customHeight="1">
      <c r="A41" s="10">
        <v>36</v>
      </c>
      <c r="B41" s="20">
        <v>9285</v>
      </c>
      <c r="C41" s="10">
        <f t="shared" si="0"/>
        <v>3936</v>
      </c>
      <c r="D41" s="10">
        <f t="shared" si="1"/>
        <v>3324</v>
      </c>
      <c r="E41" s="10">
        <f t="shared" si="2"/>
        <v>612</v>
      </c>
      <c r="F41" s="10">
        <f t="shared" si="3"/>
        <v>2448</v>
      </c>
      <c r="G41" s="9"/>
      <c r="H41" s="10">
        <v>76</v>
      </c>
      <c r="I41" s="20">
        <v>28500</v>
      </c>
      <c r="J41" s="10">
        <f t="shared" si="4"/>
        <v>12081</v>
      </c>
      <c r="K41" s="10">
        <f t="shared" si="5"/>
        <v>10202</v>
      </c>
      <c r="L41" s="10">
        <f t="shared" si="6"/>
        <v>1879</v>
      </c>
      <c r="M41" s="10">
        <f t="shared" si="7"/>
        <v>7516</v>
      </c>
    </row>
    <row r="42" spans="1:13" ht="19.5" customHeight="1">
      <c r="A42" s="10">
        <v>37</v>
      </c>
      <c r="B42" s="20">
        <v>9520</v>
      </c>
      <c r="C42" s="10">
        <f t="shared" si="0"/>
        <v>4036</v>
      </c>
      <c r="D42" s="10">
        <f t="shared" si="1"/>
        <v>3408</v>
      </c>
      <c r="E42" s="10">
        <f t="shared" si="2"/>
        <v>628</v>
      </c>
      <c r="F42" s="10">
        <f t="shared" si="3"/>
        <v>2512</v>
      </c>
      <c r="G42" s="9"/>
      <c r="H42" s="10">
        <v>77</v>
      </c>
      <c r="I42" s="20">
        <v>29250</v>
      </c>
      <c r="J42" s="10">
        <f t="shared" si="4"/>
        <v>12399</v>
      </c>
      <c r="K42" s="10">
        <f t="shared" si="5"/>
        <v>10470</v>
      </c>
      <c r="L42" s="10">
        <f t="shared" si="6"/>
        <v>1929</v>
      </c>
      <c r="M42" s="10">
        <f t="shared" si="7"/>
        <v>7716</v>
      </c>
    </row>
    <row r="43" spans="1:13" ht="19.5" customHeight="1">
      <c r="A43" s="10">
        <v>38</v>
      </c>
      <c r="B43" s="20">
        <v>9775</v>
      </c>
      <c r="C43" s="10">
        <f t="shared" si="0"/>
        <v>4144</v>
      </c>
      <c r="D43" s="10">
        <f t="shared" si="1"/>
        <v>3499</v>
      </c>
      <c r="E43" s="10">
        <f t="shared" si="2"/>
        <v>645</v>
      </c>
      <c r="F43" s="10">
        <f t="shared" si="3"/>
        <v>2580</v>
      </c>
      <c r="G43" s="9"/>
      <c r="H43" s="10">
        <v>78</v>
      </c>
      <c r="I43" s="20">
        <v>30000</v>
      </c>
      <c r="J43" s="10">
        <f t="shared" si="4"/>
        <v>12717</v>
      </c>
      <c r="K43" s="10">
        <f t="shared" si="5"/>
        <v>10739</v>
      </c>
      <c r="L43" s="10">
        <f t="shared" si="6"/>
        <v>1978</v>
      </c>
      <c r="M43" s="10">
        <f t="shared" si="7"/>
        <v>7912</v>
      </c>
    </row>
    <row r="44" spans="1:13" ht="19.5" customHeight="1">
      <c r="A44" s="10">
        <v>39</v>
      </c>
      <c r="B44" s="20">
        <v>10030</v>
      </c>
      <c r="C44" s="10">
        <f t="shared" si="0"/>
        <v>4252</v>
      </c>
      <c r="D44" s="10">
        <f t="shared" si="1"/>
        <v>3590</v>
      </c>
      <c r="E44" s="10">
        <f t="shared" si="2"/>
        <v>662</v>
      </c>
      <c r="F44" s="10">
        <f t="shared" si="3"/>
        <v>2648</v>
      </c>
      <c r="G44" s="9"/>
      <c r="H44" s="10">
        <v>79</v>
      </c>
      <c r="I44" s="20">
        <v>30765</v>
      </c>
      <c r="J44" s="10">
        <f t="shared" si="4"/>
        <v>13041</v>
      </c>
      <c r="K44" s="10">
        <f t="shared" si="5"/>
        <v>11013</v>
      </c>
      <c r="L44" s="10">
        <f t="shared" si="6"/>
        <v>2028</v>
      </c>
      <c r="M44" s="10">
        <f t="shared" si="7"/>
        <v>8112</v>
      </c>
    </row>
    <row r="45" spans="1:13" ht="19.5" customHeight="1">
      <c r="A45" s="10">
        <v>40</v>
      </c>
      <c r="B45" s="20">
        <v>10285</v>
      </c>
      <c r="C45" s="10">
        <f t="shared" si="0"/>
        <v>4360</v>
      </c>
      <c r="D45" s="10">
        <f t="shared" si="1"/>
        <v>3682</v>
      </c>
      <c r="E45" s="10">
        <f t="shared" si="2"/>
        <v>678</v>
      </c>
      <c r="F45" s="10">
        <f t="shared" si="3"/>
        <v>2712</v>
      </c>
      <c r="G45" s="9"/>
      <c r="H45" s="11"/>
      <c r="I45" s="11"/>
      <c r="J45" s="11"/>
      <c r="K45" s="11"/>
      <c r="L45" s="11"/>
      <c r="M45" s="11"/>
    </row>
    <row r="47" spans="1:13" ht="15.75" customHeight="1">
      <c r="A47" s="14" t="s">
        <v>21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6"/>
    </row>
  </sheetData>
  <sheetProtection password="CC21" sheet="1"/>
  <mergeCells count="8">
    <mergeCell ref="A1:M1"/>
    <mergeCell ref="J3:M3"/>
    <mergeCell ref="A2:M2"/>
    <mergeCell ref="A3:A4"/>
    <mergeCell ref="B3:B4"/>
    <mergeCell ref="C3:F3"/>
    <mergeCell ref="H3:H4"/>
    <mergeCell ref="I3:I4"/>
  </mergeCells>
  <printOptions/>
  <pageMargins left="0.31" right="0.29" top="0.29" bottom="0.26" header="0.2" footer="0.16"/>
  <pageSetup horizontalDpi="600" verticalDpi="6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2">
      <selection activeCell="K47" sqref="K47"/>
    </sheetView>
  </sheetViews>
  <sheetFormatPr defaultColWidth="9.140625" defaultRowHeight="15"/>
  <cols>
    <col min="1" max="1" width="3.57421875" style="8" bestFit="1" customWidth="1"/>
    <col min="2" max="2" width="6.7109375" style="8" bestFit="1" customWidth="1"/>
    <col min="3" max="3" width="9.421875" style="8" customWidth="1"/>
    <col min="4" max="4" width="10.140625" style="8" customWidth="1"/>
    <col min="5" max="5" width="6.140625" style="8" customWidth="1"/>
    <col min="6" max="6" width="11.7109375" style="8" customWidth="1"/>
    <col min="7" max="7" width="1.8515625" style="8" customWidth="1"/>
    <col min="8" max="8" width="4.8515625" style="8" customWidth="1"/>
    <col min="9" max="9" width="6.7109375" style="8" bestFit="1" customWidth="1"/>
    <col min="10" max="10" width="9.7109375" style="8" customWidth="1"/>
    <col min="11" max="11" width="9.140625" style="8" customWidth="1"/>
    <col min="12" max="12" width="6.57421875" style="8" customWidth="1"/>
    <col min="13" max="13" width="11.8515625" style="8" customWidth="1"/>
    <col min="14" max="16384" width="9.140625" style="8" customWidth="1"/>
  </cols>
  <sheetData>
    <row r="1" spans="1:14" ht="29.2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3"/>
    </row>
    <row r="2" spans="1:14" ht="33" customHeight="1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7"/>
    </row>
    <row r="3" spans="1:13" ht="22.5" customHeight="1">
      <c r="A3" s="52" t="s">
        <v>15</v>
      </c>
      <c r="B3" s="52" t="s">
        <v>16</v>
      </c>
      <c r="C3" s="52" t="s">
        <v>3</v>
      </c>
      <c r="D3" s="52"/>
      <c r="E3" s="52"/>
      <c r="F3" s="52"/>
      <c r="G3" s="18"/>
      <c r="H3" s="52" t="s">
        <v>1</v>
      </c>
      <c r="I3" s="52" t="s">
        <v>16</v>
      </c>
      <c r="J3" s="52" t="s">
        <v>3</v>
      </c>
      <c r="K3" s="52"/>
      <c r="L3" s="52"/>
      <c r="M3" s="52"/>
    </row>
    <row r="4" spans="1:13" ht="66" customHeight="1">
      <c r="A4" s="52"/>
      <c r="B4" s="52"/>
      <c r="C4" s="17" t="s">
        <v>13</v>
      </c>
      <c r="D4" s="17" t="s">
        <v>14</v>
      </c>
      <c r="E4" s="19" t="s">
        <v>4</v>
      </c>
      <c r="F4" s="17" t="s">
        <v>12</v>
      </c>
      <c r="G4" s="18"/>
      <c r="H4" s="52"/>
      <c r="I4" s="52"/>
      <c r="J4" s="17" t="s">
        <v>13</v>
      </c>
      <c r="K4" s="17" t="s">
        <v>14</v>
      </c>
      <c r="L4" s="19" t="s">
        <v>4</v>
      </c>
      <c r="M4" s="17" t="s">
        <v>12</v>
      </c>
    </row>
    <row r="5" spans="1:13" ht="4.5" customHeight="1">
      <c r="A5" s="10"/>
      <c r="B5" s="10"/>
      <c r="C5" s="10"/>
      <c r="D5" s="10"/>
      <c r="E5" s="12"/>
      <c r="F5" s="10"/>
      <c r="G5" s="9"/>
      <c r="H5" s="10"/>
      <c r="I5" s="10"/>
      <c r="J5" s="10"/>
      <c r="K5" s="10"/>
      <c r="L5" s="12"/>
      <c r="M5" s="10"/>
    </row>
    <row r="6" spans="1:13" ht="15.75" customHeight="1">
      <c r="A6" s="10">
        <v>1</v>
      </c>
      <c r="B6" s="10">
        <v>3850</v>
      </c>
      <c r="C6" s="10">
        <f>ROUND(B6*35.796/100,0)</f>
        <v>1378</v>
      </c>
      <c r="D6" s="10">
        <f>ROUND(B6*30.144/100,0)</f>
        <v>1161</v>
      </c>
      <c r="E6" s="10">
        <f aca="true" t="shared" si="0" ref="E6:E45">C6-D6</f>
        <v>217</v>
      </c>
      <c r="F6" s="10">
        <f>E6*3</f>
        <v>651</v>
      </c>
      <c r="G6" s="9"/>
      <c r="H6" s="10">
        <v>41</v>
      </c>
      <c r="I6" s="10">
        <v>10565</v>
      </c>
      <c r="J6" s="10">
        <f aca="true" t="shared" si="1" ref="J6:J44">ROUND(I6*35.796/100,0)</f>
        <v>3782</v>
      </c>
      <c r="K6" s="10">
        <f>ROUND(I6*30.144/100,0)</f>
        <v>3185</v>
      </c>
      <c r="L6" s="10">
        <f>J6-K6</f>
        <v>597</v>
      </c>
      <c r="M6" s="10">
        <f>L6*3</f>
        <v>1791</v>
      </c>
    </row>
    <row r="7" spans="1:13" ht="15.75" customHeight="1">
      <c r="A7" s="10">
        <v>2</v>
      </c>
      <c r="B7" s="10">
        <v>3950</v>
      </c>
      <c r="C7" s="10">
        <f aca="true" t="shared" si="2" ref="C7:C45">ROUND(B7*35.796/100,0)</f>
        <v>1414</v>
      </c>
      <c r="D7" s="10">
        <f aca="true" t="shared" si="3" ref="D7:D45">ROUND(B7*30.144/100,0)</f>
        <v>1191</v>
      </c>
      <c r="E7" s="10">
        <f t="shared" si="0"/>
        <v>223</v>
      </c>
      <c r="F7" s="10">
        <f aca="true" t="shared" si="4" ref="F7:F45">E7*3</f>
        <v>669</v>
      </c>
      <c r="G7" s="9"/>
      <c r="H7" s="10">
        <v>42</v>
      </c>
      <c r="I7" s="10">
        <v>10845</v>
      </c>
      <c r="J7" s="10">
        <f t="shared" si="1"/>
        <v>3882</v>
      </c>
      <c r="K7" s="10">
        <f aca="true" t="shared" si="5" ref="K7:K44">ROUND(I7*30.144/100,0)</f>
        <v>3269</v>
      </c>
      <c r="L7" s="10">
        <f aca="true" t="shared" si="6" ref="L7:L44">J7-K7</f>
        <v>613</v>
      </c>
      <c r="M7" s="10">
        <f aca="true" t="shared" si="7" ref="M7:M44">L7*3</f>
        <v>1839</v>
      </c>
    </row>
    <row r="8" spans="1:13" ht="15.75" customHeight="1">
      <c r="A8" s="10">
        <v>3</v>
      </c>
      <c r="B8" s="10">
        <v>4050</v>
      </c>
      <c r="C8" s="10">
        <f t="shared" si="2"/>
        <v>1450</v>
      </c>
      <c r="D8" s="10">
        <f t="shared" si="3"/>
        <v>1221</v>
      </c>
      <c r="E8" s="10">
        <f t="shared" si="0"/>
        <v>229</v>
      </c>
      <c r="F8" s="10">
        <f t="shared" si="4"/>
        <v>687</v>
      </c>
      <c r="G8" s="9"/>
      <c r="H8" s="10">
        <v>43</v>
      </c>
      <c r="I8" s="10">
        <v>11125</v>
      </c>
      <c r="J8" s="10">
        <f t="shared" si="1"/>
        <v>3982</v>
      </c>
      <c r="K8" s="10">
        <f t="shared" si="5"/>
        <v>3354</v>
      </c>
      <c r="L8" s="10">
        <f t="shared" si="6"/>
        <v>628</v>
      </c>
      <c r="M8" s="10">
        <f t="shared" si="7"/>
        <v>1884</v>
      </c>
    </row>
    <row r="9" spans="1:13" ht="15.75" customHeight="1">
      <c r="A9" s="10">
        <v>4</v>
      </c>
      <c r="B9" s="10">
        <v>4150</v>
      </c>
      <c r="C9" s="10">
        <f t="shared" si="2"/>
        <v>1486</v>
      </c>
      <c r="D9" s="10">
        <f t="shared" si="3"/>
        <v>1251</v>
      </c>
      <c r="E9" s="10">
        <f t="shared" si="0"/>
        <v>235</v>
      </c>
      <c r="F9" s="10">
        <f t="shared" si="4"/>
        <v>705</v>
      </c>
      <c r="G9" s="9"/>
      <c r="H9" s="10">
        <v>44</v>
      </c>
      <c r="I9" s="10">
        <v>11440</v>
      </c>
      <c r="J9" s="10">
        <f t="shared" si="1"/>
        <v>4095</v>
      </c>
      <c r="K9" s="10">
        <f t="shared" si="5"/>
        <v>3448</v>
      </c>
      <c r="L9" s="10">
        <f t="shared" si="6"/>
        <v>647</v>
      </c>
      <c r="M9" s="10">
        <f t="shared" si="7"/>
        <v>1941</v>
      </c>
    </row>
    <row r="10" spans="1:13" ht="15.75" customHeight="1">
      <c r="A10" s="10">
        <v>5</v>
      </c>
      <c r="B10" s="10">
        <v>4260</v>
      </c>
      <c r="C10" s="10">
        <f t="shared" si="2"/>
        <v>1525</v>
      </c>
      <c r="D10" s="10">
        <f t="shared" si="3"/>
        <v>1284</v>
      </c>
      <c r="E10" s="10">
        <f t="shared" si="0"/>
        <v>241</v>
      </c>
      <c r="F10" s="10">
        <f t="shared" si="4"/>
        <v>723</v>
      </c>
      <c r="G10" s="9"/>
      <c r="H10" s="10">
        <v>45</v>
      </c>
      <c r="I10" s="10">
        <v>11755</v>
      </c>
      <c r="J10" s="10">
        <f t="shared" si="1"/>
        <v>4208</v>
      </c>
      <c r="K10" s="10">
        <f t="shared" si="5"/>
        <v>3543</v>
      </c>
      <c r="L10" s="10">
        <f t="shared" si="6"/>
        <v>665</v>
      </c>
      <c r="M10" s="10">
        <f t="shared" si="7"/>
        <v>1995</v>
      </c>
    </row>
    <row r="11" spans="1:13" ht="15.75" customHeight="1">
      <c r="A11" s="10">
        <v>6</v>
      </c>
      <c r="B11" s="10">
        <v>4370</v>
      </c>
      <c r="C11" s="10">
        <f t="shared" si="2"/>
        <v>1564</v>
      </c>
      <c r="D11" s="10">
        <f t="shared" si="3"/>
        <v>1317</v>
      </c>
      <c r="E11" s="10">
        <f t="shared" si="0"/>
        <v>247</v>
      </c>
      <c r="F11" s="10">
        <f t="shared" si="4"/>
        <v>741</v>
      </c>
      <c r="G11" s="9"/>
      <c r="H11" s="10">
        <v>46</v>
      </c>
      <c r="I11" s="10">
        <v>12070</v>
      </c>
      <c r="J11" s="10">
        <f t="shared" si="1"/>
        <v>4321</v>
      </c>
      <c r="K11" s="10">
        <f t="shared" si="5"/>
        <v>3638</v>
      </c>
      <c r="L11" s="10">
        <f t="shared" si="6"/>
        <v>683</v>
      </c>
      <c r="M11" s="10">
        <f t="shared" si="7"/>
        <v>2049</v>
      </c>
    </row>
    <row r="12" spans="1:13" ht="15.75" customHeight="1">
      <c r="A12" s="10">
        <v>7</v>
      </c>
      <c r="B12" s="10">
        <v>4480</v>
      </c>
      <c r="C12" s="10">
        <f t="shared" si="2"/>
        <v>1604</v>
      </c>
      <c r="D12" s="10">
        <f t="shared" si="3"/>
        <v>1350</v>
      </c>
      <c r="E12" s="10">
        <f t="shared" si="0"/>
        <v>254</v>
      </c>
      <c r="F12" s="10">
        <f t="shared" si="4"/>
        <v>762</v>
      </c>
      <c r="G12" s="9"/>
      <c r="H12" s="10">
        <v>47</v>
      </c>
      <c r="I12" s="10">
        <v>12385</v>
      </c>
      <c r="J12" s="10">
        <f t="shared" si="1"/>
        <v>4433</v>
      </c>
      <c r="K12" s="10">
        <f t="shared" si="5"/>
        <v>3733</v>
      </c>
      <c r="L12" s="10">
        <f t="shared" si="6"/>
        <v>700</v>
      </c>
      <c r="M12" s="10">
        <f t="shared" si="7"/>
        <v>2100</v>
      </c>
    </row>
    <row r="13" spans="1:13" ht="15.75" customHeight="1">
      <c r="A13" s="10">
        <v>8</v>
      </c>
      <c r="B13" s="10">
        <v>4595</v>
      </c>
      <c r="C13" s="10">
        <f t="shared" si="2"/>
        <v>1645</v>
      </c>
      <c r="D13" s="10">
        <f t="shared" si="3"/>
        <v>1385</v>
      </c>
      <c r="E13" s="10">
        <f t="shared" si="0"/>
        <v>260</v>
      </c>
      <c r="F13" s="10">
        <f t="shared" si="4"/>
        <v>780</v>
      </c>
      <c r="G13" s="9"/>
      <c r="H13" s="10">
        <v>48</v>
      </c>
      <c r="I13" s="10">
        <v>12700</v>
      </c>
      <c r="J13" s="10">
        <f t="shared" si="1"/>
        <v>4546</v>
      </c>
      <c r="K13" s="10">
        <f t="shared" si="5"/>
        <v>3828</v>
      </c>
      <c r="L13" s="10">
        <f t="shared" si="6"/>
        <v>718</v>
      </c>
      <c r="M13" s="10">
        <f t="shared" si="7"/>
        <v>2154</v>
      </c>
    </row>
    <row r="14" spans="1:13" ht="15.75" customHeight="1">
      <c r="A14" s="10">
        <v>9</v>
      </c>
      <c r="B14" s="10">
        <v>4710</v>
      </c>
      <c r="C14" s="10">
        <f t="shared" si="2"/>
        <v>1686</v>
      </c>
      <c r="D14" s="10">
        <f t="shared" si="3"/>
        <v>1420</v>
      </c>
      <c r="E14" s="10">
        <f t="shared" si="0"/>
        <v>266</v>
      </c>
      <c r="F14" s="10">
        <f t="shared" si="4"/>
        <v>798</v>
      </c>
      <c r="G14" s="9"/>
      <c r="H14" s="10">
        <v>49</v>
      </c>
      <c r="I14" s="10">
        <v>13030</v>
      </c>
      <c r="J14" s="10">
        <f t="shared" si="1"/>
        <v>4664</v>
      </c>
      <c r="K14" s="10">
        <f t="shared" si="5"/>
        <v>3928</v>
      </c>
      <c r="L14" s="10">
        <f t="shared" si="6"/>
        <v>736</v>
      </c>
      <c r="M14" s="10">
        <f t="shared" si="7"/>
        <v>2208</v>
      </c>
    </row>
    <row r="15" spans="1:13" ht="15.75" customHeight="1">
      <c r="A15" s="10">
        <v>10</v>
      </c>
      <c r="B15" s="10">
        <v>4825</v>
      </c>
      <c r="C15" s="10">
        <f t="shared" si="2"/>
        <v>1727</v>
      </c>
      <c r="D15" s="10">
        <f t="shared" si="3"/>
        <v>1454</v>
      </c>
      <c r="E15" s="10">
        <f t="shared" si="0"/>
        <v>273</v>
      </c>
      <c r="F15" s="10">
        <f t="shared" si="4"/>
        <v>819</v>
      </c>
      <c r="G15" s="9"/>
      <c r="H15" s="10">
        <v>50</v>
      </c>
      <c r="I15" s="10">
        <v>13390</v>
      </c>
      <c r="J15" s="10">
        <f t="shared" si="1"/>
        <v>4793</v>
      </c>
      <c r="K15" s="10">
        <f t="shared" si="5"/>
        <v>4036</v>
      </c>
      <c r="L15" s="10">
        <f t="shared" si="6"/>
        <v>757</v>
      </c>
      <c r="M15" s="10">
        <f t="shared" si="7"/>
        <v>2271</v>
      </c>
    </row>
    <row r="16" spans="1:13" ht="15.75" customHeight="1">
      <c r="A16" s="10">
        <v>11</v>
      </c>
      <c r="B16" s="10">
        <v>4950</v>
      </c>
      <c r="C16" s="10">
        <f t="shared" si="2"/>
        <v>1772</v>
      </c>
      <c r="D16" s="10">
        <f t="shared" si="3"/>
        <v>1492</v>
      </c>
      <c r="E16" s="10">
        <f t="shared" si="0"/>
        <v>280</v>
      </c>
      <c r="F16" s="10">
        <f t="shared" si="4"/>
        <v>840</v>
      </c>
      <c r="G16" s="9"/>
      <c r="H16" s="10">
        <v>51</v>
      </c>
      <c r="I16" s="10">
        <v>13750</v>
      </c>
      <c r="J16" s="10">
        <f t="shared" si="1"/>
        <v>4922</v>
      </c>
      <c r="K16" s="10">
        <f t="shared" si="5"/>
        <v>4145</v>
      </c>
      <c r="L16" s="10">
        <f t="shared" si="6"/>
        <v>777</v>
      </c>
      <c r="M16" s="10">
        <f t="shared" si="7"/>
        <v>2331</v>
      </c>
    </row>
    <row r="17" spans="1:13" ht="15.75" customHeight="1">
      <c r="A17" s="10">
        <v>12</v>
      </c>
      <c r="B17" s="10">
        <v>5075</v>
      </c>
      <c r="C17" s="10">
        <f t="shared" si="2"/>
        <v>1817</v>
      </c>
      <c r="D17" s="10">
        <f t="shared" si="3"/>
        <v>1530</v>
      </c>
      <c r="E17" s="10">
        <f t="shared" si="0"/>
        <v>287</v>
      </c>
      <c r="F17" s="10">
        <f t="shared" si="4"/>
        <v>861</v>
      </c>
      <c r="G17" s="9"/>
      <c r="H17" s="10">
        <v>52</v>
      </c>
      <c r="I17" s="10">
        <v>14175</v>
      </c>
      <c r="J17" s="10">
        <f t="shared" si="1"/>
        <v>5074</v>
      </c>
      <c r="K17" s="10">
        <f t="shared" si="5"/>
        <v>4273</v>
      </c>
      <c r="L17" s="10">
        <f t="shared" si="6"/>
        <v>801</v>
      </c>
      <c r="M17" s="10">
        <f t="shared" si="7"/>
        <v>2403</v>
      </c>
    </row>
    <row r="18" spans="1:13" ht="15.75" customHeight="1">
      <c r="A18" s="10">
        <v>13</v>
      </c>
      <c r="B18" s="10">
        <v>5200</v>
      </c>
      <c r="C18" s="10">
        <f t="shared" si="2"/>
        <v>1861</v>
      </c>
      <c r="D18" s="10">
        <f t="shared" si="3"/>
        <v>1567</v>
      </c>
      <c r="E18" s="10">
        <f t="shared" si="0"/>
        <v>294</v>
      </c>
      <c r="F18" s="10">
        <f t="shared" si="4"/>
        <v>882</v>
      </c>
      <c r="G18" s="9"/>
      <c r="H18" s="10">
        <v>53</v>
      </c>
      <c r="I18" s="10">
        <v>14600</v>
      </c>
      <c r="J18" s="10">
        <f t="shared" si="1"/>
        <v>5226</v>
      </c>
      <c r="K18" s="10">
        <f t="shared" si="5"/>
        <v>4401</v>
      </c>
      <c r="L18" s="10">
        <f t="shared" si="6"/>
        <v>825</v>
      </c>
      <c r="M18" s="10">
        <f t="shared" si="7"/>
        <v>2475</v>
      </c>
    </row>
    <row r="19" spans="1:13" ht="15.75" customHeight="1">
      <c r="A19" s="10">
        <v>14</v>
      </c>
      <c r="B19" s="10">
        <v>5335</v>
      </c>
      <c r="C19" s="10">
        <f t="shared" si="2"/>
        <v>1910</v>
      </c>
      <c r="D19" s="10">
        <f t="shared" si="3"/>
        <v>1608</v>
      </c>
      <c r="E19" s="10">
        <f t="shared" si="0"/>
        <v>302</v>
      </c>
      <c r="F19" s="10">
        <f t="shared" si="4"/>
        <v>906</v>
      </c>
      <c r="G19" s="9"/>
      <c r="H19" s="10">
        <v>54</v>
      </c>
      <c r="I19" s="10">
        <v>15025</v>
      </c>
      <c r="J19" s="10">
        <f t="shared" si="1"/>
        <v>5378</v>
      </c>
      <c r="K19" s="10">
        <f t="shared" si="5"/>
        <v>4529</v>
      </c>
      <c r="L19" s="10">
        <f t="shared" si="6"/>
        <v>849</v>
      </c>
      <c r="M19" s="10">
        <f t="shared" si="7"/>
        <v>2547</v>
      </c>
    </row>
    <row r="20" spans="1:13" ht="15.75" customHeight="1">
      <c r="A20" s="10">
        <v>15</v>
      </c>
      <c r="B20" s="10">
        <v>5470</v>
      </c>
      <c r="C20" s="10">
        <f t="shared" si="2"/>
        <v>1958</v>
      </c>
      <c r="D20" s="10">
        <f t="shared" si="3"/>
        <v>1649</v>
      </c>
      <c r="E20" s="10">
        <f t="shared" si="0"/>
        <v>309</v>
      </c>
      <c r="F20" s="10">
        <f t="shared" si="4"/>
        <v>927</v>
      </c>
      <c r="G20" s="9"/>
      <c r="H20" s="10">
        <v>55</v>
      </c>
      <c r="I20" s="10">
        <v>15500</v>
      </c>
      <c r="J20" s="10">
        <f t="shared" si="1"/>
        <v>5548</v>
      </c>
      <c r="K20" s="10">
        <f t="shared" si="5"/>
        <v>4672</v>
      </c>
      <c r="L20" s="10">
        <f t="shared" si="6"/>
        <v>876</v>
      </c>
      <c r="M20" s="10">
        <f t="shared" si="7"/>
        <v>2628</v>
      </c>
    </row>
    <row r="21" spans="1:13" ht="15.75" customHeight="1">
      <c r="A21" s="10">
        <v>16</v>
      </c>
      <c r="B21" s="10">
        <v>5605</v>
      </c>
      <c r="C21" s="10">
        <f t="shared" si="2"/>
        <v>2006</v>
      </c>
      <c r="D21" s="10">
        <f t="shared" si="3"/>
        <v>1690</v>
      </c>
      <c r="E21" s="10">
        <f t="shared" si="0"/>
        <v>316</v>
      </c>
      <c r="F21" s="10">
        <f t="shared" si="4"/>
        <v>948</v>
      </c>
      <c r="G21" s="9"/>
      <c r="H21" s="10">
        <v>56</v>
      </c>
      <c r="I21" s="10">
        <v>15975</v>
      </c>
      <c r="J21" s="10">
        <f t="shared" si="1"/>
        <v>5718</v>
      </c>
      <c r="K21" s="10">
        <f t="shared" si="5"/>
        <v>4816</v>
      </c>
      <c r="L21" s="10">
        <f t="shared" si="6"/>
        <v>902</v>
      </c>
      <c r="M21" s="10">
        <f t="shared" si="7"/>
        <v>2706</v>
      </c>
    </row>
    <row r="22" spans="1:13" ht="15.75" customHeight="1">
      <c r="A22" s="10">
        <v>17</v>
      </c>
      <c r="B22" s="10">
        <v>5750</v>
      </c>
      <c r="C22" s="10">
        <f t="shared" si="2"/>
        <v>2058</v>
      </c>
      <c r="D22" s="10">
        <f t="shared" si="3"/>
        <v>1733</v>
      </c>
      <c r="E22" s="10">
        <f t="shared" si="0"/>
        <v>325</v>
      </c>
      <c r="F22" s="10">
        <f t="shared" si="4"/>
        <v>975</v>
      </c>
      <c r="G22" s="9"/>
      <c r="H22" s="10">
        <v>57</v>
      </c>
      <c r="I22" s="10">
        <v>16450</v>
      </c>
      <c r="J22" s="10">
        <f t="shared" si="1"/>
        <v>5888</v>
      </c>
      <c r="K22" s="10">
        <f t="shared" si="5"/>
        <v>4959</v>
      </c>
      <c r="L22" s="10">
        <f t="shared" si="6"/>
        <v>929</v>
      </c>
      <c r="M22" s="10">
        <f t="shared" si="7"/>
        <v>2787</v>
      </c>
    </row>
    <row r="23" spans="1:13" ht="15.75" customHeight="1">
      <c r="A23" s="10">
        <v>18</v>
      </c>
      <c r="B23" s="10">
        <v>5895</v>
      </c>
      <c r="C23" s="10">
        <f t="shared" si="2"/>
        <v>2110</v>
      </c>
      <c r="D23" s="10">
        <f t="shared" si="3"/>
        <v>1777</v>
      </c>
      <c r="E23" s="10">
        <f t="shared" si="0"/>
        <v>333</v>
      </c>
      <c r="F23" s="10">
        <f t="shared" si="4"/>
        <v>999</v>
      </c>
      <c r="G23" s="9"/>
      <c r="H23" s="10">
        <v>58</v>
      </c>
      <c r="I23" s="10">
        <v>16925</v>
      </c>
      <c r="J23" s="10">
        <f t="shared" si="1"/>
        <v>6058</v>
      </c>
      <c r="K23" s="10">
        <f t="shared" si="5"/>
        <v>5102</v>
      </c>
      <c r="L23" s="10">
        <f t="shared" si="6"/>
        <v>956</v>
      </c>
      <c r="M23" s="10">
        <f t="shared" si="7"/>
        <v>2868</v>
      </c>
    </row>
    <row r="24" spans="1:13" ht="15.75" customHeight="1">
      <c r="A24" s="10">
        <v>19</v>
      </c>
      <c r="B24" s="10">
        <v>6040</v>
      </c>
      <c r="C24" s="10">
        <f t="shared" si="2"/>
        <v>2162</v>
      </c>
      <c r="D24" s="10">
        <f t="shared" si="3"/>
        <v>1821</v>
      </c>
      <c r="E24" s="10">
        <f t="shared" si="0"/>
        <v>341</v>
      </c>
      <c r="F24" s="10">
        <f t="shared" si="4"/>
        <v>1023</v>
      </c>
      <c r="G24" s="9"/>
      <c r="H24" s="10">
        <v>59</v>
      </c>
      <c r="I24" s="10">
        <v>17475</v>
      </c>
      <c r="J24" s="10">
        <f t="shared" si="1"/>
        <v>6255</v>
      </c>
      <c r="K24" s="10">
        <f t="shared" si="5"/>
        <v>5268</v>
      </c>
      <c r="L24" s="10">
        <f t="shared" si="6"/>
        <v>987</v>
      </c>
      <c r="M24" s="10">
        <f t="shared" si="7"/>
        <v>2961</v>
      </c>
    </row>
    <row r="25" spans="1:13" ht="15.75" customHeight="1">
      <c r="A25" s="10">
        <v>20</v>
      </c>
      <c r="B25" s="10">
        <v>6195</v>
      </c>
      <c r="C25" s="10">
        <f t="shared" si="2"/>
        <v>2218</v>
      </c>
      <c r="D25" s="10">
        <f t="shared" si="3"/>
        <v>1867</v>
      </c>
      <c r="E25" s="10">
        <f t="shared" si="0"/>
        <v>351</v>
      </c>
      <c r="F25" s="10">
        <f t="shared" si="4"/>
        <v>1053</v>
      </c>
      <c r="G25" s="9"/>
      <c r="H25" s="10">
        <v>60</v>
      </c>
      <c r="I25" s="10">
        <v>18025</v>
      </c>
      <c r="J25" s="10">
        <f t="shared" si="1"/>
        <v>6452</v>
      </c>
      <c r="K25" s="10">
        <f t="shared" si="5"/>
        <v>5433</v>
      </c>
      <c r="L25" s="10">
        <f t="shared" si="6"/>
        <v>1019</v>
      </c>
      <c r="M25" s="10">
        <f t="shared" si="7"/>
        <v>3057</v>
      </c>
    </row>
    <row r="26" spans="1:13" ht="15.75" customHeight="1">
      <c r="A26" s="10">
        <v>21</v>
      </c>
      <c r="B26" s="10">
        <v>6350</v>
      </c>
      <c r="C26" s="10">
        <f t="shared" si="2"/>
        <v>2273</v>
      </c>
      <c r="D26" s="10">
        <f t="shared" si="3"/>
        <v>1914</v>
      </c>
      <c r="E26" s="10">
        <f t="shared" si="0"/>
        <v>359</v>
      </c>
      <c r="F26" s="10">
        <f t="shared" si="4"/>
        <v>1077</v>
      </c>
      <c r="G26" s="9"/>
      <c r="H26" s="10">
        <v>61</v>
      </c>
      <c r="I26" s="10">
        <v>18575</v>
      </c>
      <c r="J26" s="10">
        <f t="shared" si="1"/>
        <v>6649</v>
      </c>
      <c r="K26" s="10">
        <f t="shared" si="5"/>
        <v>5599</v>
      </c>
      <c r="L26" s="10">
        <f t="shared" si="6"/>
        <v>1050</v>
      </c>
      <c r="M26" s="10">
        <f t="shared" si="7"/>
        <v>3150</v>
      </c>
    </row>
    <row r="27" spans="1:13" ht="15.75" customHeight="1">
      <c r="A27" s="10">
        <v>22</v>
      </c>
      <c r="B27" s="10">
        <v>6505</v>
      </c>
      <c r="C27" s="10">
        <f t="shared" si="2"/>
        <v>2329</v>
      </c>
      <c r="D27" s="10">
        <f t="shared" si="3"/>
        <v>1961</v>
      </c>
      <c r="E27" s="10">
        <f t="shared" si="0"/>
        <v>368</v>
      </c>
      <c r="F27" s="10">
        <f t="shared" si="4"/>
        <v>1104</v>
      </c>
      <c r="G27" s="9"/>
      <c r="H27" s="10">
        <v>62</v>
      </c>
      <c r="I27" s="10">
        <v>19125</v>
      </c>
      <c r="J27" s="10">
        <f t="shared" si="1"/>
        <v>6846</v>
      </c>
      <c r="K27" s="10">
        <f t="shared" si="5"/>
        <v>5765</v>
      </c>
      <c r="L27" s="10">
        <f t="shared" si="6"/>
        <v>1081</v>
      </c>
      <c r="M27" s="10">
        <f t="shared" si="7"/>
        <v>3243</v>
      </c>
    </row>
    <row r="28" spans="1:13" ht="15.75" customHeight="1">
      <c r="A28" s="10">
        <v>23</v>
      </c>
      <c r="B28" s="10">
        <v>6675</v>
      </c>
      <c r="C28" s="10">
        <f t="shared" si="2"/>
        <v>2389</v>
      </c>
      <c r="D28" s="10">
        <f t="shared" si="3"/>
        <v>2012</v>
      </c>
      <c r="E28" s="10">
        <f t="shared" si="0"/>
        <v>377</v>
      </c>
      <c r="F28" s="10">
        <f t="shared" si="4"/>
        <v>1131</v>
      </c>
      <c r="G28" s="9"/>
      <c r="H28" s="10">
        <v>63</v>
      </c>
      <c r="I28" s="10">
        <v>19675</v>
      </c>
      <c r="J28" s="10">
        <f t="shared" si="1"/>
        <v>7043</v>
      </c>
      <c r="K28" s="10">
        <f t="shared" si="5"/>
        <v>5931</v>
      </c>
      <c r="L28" s="10">
        <f t="shared" si="6"/>
        <v>1112</v>
      </c>
      <c r="M28" s="10">
        <f t="shared" si="7"/>
        <v>3336</v>
      </c>
    </row>
    <row r="29" spans="1:13" ht="15.75" customHeight="1">
      <c r="A29" s="10">
        <v>24</v>
      </c>
      <c r="B29" s="10">
        <v>6845</v>
      </c>
      <c r="C29" s="10">
        <f t="shared" si="2"/>
        <v>2450</v>
      </c>
      <c r="D29" s="10">
        <f t="shared" si="3"/>
        <v>2063</v>
      </c>
      <c r="E29" s="10">
        <f t="shared" si="0"/>
        <v>387</v>
      </c>
      <c r="F29" s="10">
        <f t="shared" si="4"/>
        <v>1161</v>
      </c>
      <c r="G29" s="9"/>
      <c r="H29" s="10">
        <v>64</v>
      </c>
      <c r="I29" s="10">
        <v>20300</v>
      </c>
      <c r="J29" s="10">
        <f t="shared" si="1"/>
        <v>7267</v>
      </c>
      <c r="K29" s="10">
        <f t="shared" si="5"/>
        <v>6119</v>
      </c>
      <c r="L29" s="10">
        <f t="shared" si="6"/>
        <v>1148</v>
      </c>
      <c r="M29" s="10">
        <f t="shared" si="7"/>
        <v>3444</v>
      </c>
    </row>
    <row r="30" spans="1:13" ht="15.75" customHeight="1">
      <c r="A30" s="10">
        <v>25</v>
      </c>
      <c r="B30" s="10">
        <v>7015</v>
      </c>
      <c r="C30" s="10">
        <f t="shared" si="2"/>
        <v>2511</v>
      </c>
      <c r="D30" s="10">
        <f t="shared" si="3"/>
        <v>2115</v>
      </c>
      <c r="E30" s="10">
        <f t="shared" si="0"/>
        <v>396</v>
      </c>
      <c r="F30" s="10">
        <f t="shared" si="4"/>
        <v>1188</v>
      </c>
      <c r="G30" s="9"/>
      <c r="H30" s="10">
        <v>65</v>
      </c>
      <c r="I30" s="10">
        <v>20925</v>
      </c>
      <c r="J30" s="10">
        <f t="shared" si="1"/>
        <v>7490</v>
      </c>
      <c r="K30" s="10">
        <f t="shared" si="5"/>
        <v>6308</v>
      </c>
      <c r="L30" s="10">
        <f t="shared" si="6"/>
        <v>1182</v>
      </c>
      <c r="M30" s="10">
        <f t="shared" si="7"/>
        <v>3546</v>
      </c>
    </row>
    <row r="31" spans="1:13" ht="15.75" customHeight="1">
      <c r="A31" s="10">
        <v>26</v>
      </c>
      <c r="B31" s="10">
        <v>7200</v>
      </c>
      <c r="C31" s="10">
        <f t="shared" si="2"/>
        <v>2577</v>
      </c>
      <c r="D31" s="10">
        <f t="shared" si="3"/>
        <v>2170</v>
      </c>
      <c r="E31" s="10">
        <f t="shared" si="0"/>
        <v>407</v>
      </c>
      <c r="F31" s="10">
        <f t="shared" si="4"/>
        <v>1221</v>
      </c>
      <c r="G31" s="9"/>
      <c r="H31" s="10">
        <v>66</v>
      </c>
      <c r="I31" s="10">
        <v>21550</v>
      </c>
      <c r="J31" s="10">
        <f t="shared" si="1"/>
        <v>7714</v>
      </c>
      <c r="K31" s="10">
        <f t="shared" si="5"/>
        <v>6496</v>
      </c>
      <c r="L31" s="10">
        <f t="shared" si="6"/>
        <v>1218</v>
      </c>
      <c r="M31" s="10">
        <f t="shared" si="7"/>
        <v>3654</v>
      </c>
    </row>
    <row r="32" spans="1:13" ht="15.75" customHeight="1">
      <c r="A32" s="10">
        <v>27</v>
      </c>
      <c r="B32" s="10">
        <v>7385</v>
      </c>
      <c r="C32" s="10">
        <f t="shared" si="2"/>
        <v>2644</v>
      </c>
      <c r="D32" s="10">
        <f t="shared" si="3"/>
        <v>2226</v>
      </c>
      <c r="E32" s="10">
        <f t="shared" si="0"/>
        <v>418</v>
      </c>
      <c r="F32" s="10">
        <f t="shared" si="4"/>
        <v>1254</v>
      </c>
      <c r="G32" s="9"/>
      <c r="H32" s="10">
        <v>67</v>
      </c>
      <c r="I32" s="10">
        <v>22175</v>
      </c>
      <c r="J32" s="10">
        <f t="shared" si="1"/>
        <v>7938</v>
      </c>
      <c r="K32" s="10">
        <f t="shared" si="5"/>
        <v>6684</v>
      </c>
      <c r="L32" s="10">
        <f t="shared" si="6"/>
        <v>1254</v>
      </c>
      <c r="M32" s="10">
        <f t="shared" si="7"/>
        <v>3762</v>
      </c>
    </row>
    <row r="33" spans="1:13" ht="15.75" customHeight="1">
      <c r="A33" s="10">
        <v>28</v>
      </c>
      <c r="B33" s="10">
        <v>7570</v>
      </c>
      <c r="C33" s="10">
        <f t="shared" si="2"/>
        <v>2710</v>
      </c>
      <c r="D33" s="10">
        <f t="shared" si="3"/>
        <v>2282</v>
      </c>
      <c r="E33" s="10">
        <f t="shared" si="0"/>
        <v>428</v>
      </c>
      <c r="F33" s="10">
        <f t="shared" si="4"/>
        <v>1284</v>
      </c>
      <c r="G33" s="9"/>
      <c r="H33" s="10">
        <v>68</v>
      </c>
      <c r="I33" s="10">
        <v>22800</v>
      </c>
      <c r="J33" s="10">
        <f t="shared" si="1"/>
        <v>8161</v>
      </c>
      <c r="K33" s="10">
        <f t="shared" si="5"/>
        <v>6873</v>
      </c>
      <c r="L33" s="10">
        <f t="shared" si="6"/>
        <v>1288</v>
      </c>
      <c r="M33" s="10">
        <f t="shared" si="7"/>
        <v>3864</v>
      </c>
    </row>
    <row r="34" spans="1:13" ht="15.75" customHeight="1">
      <c r="A34" s="10">
        <v>29</v>
      </c>
      <c r="B34" s="10">
        <v>7770</v>
      </c>
      <c r="C34" s="10">
        <f t="shared" si="2"/>
        <v>2781</v>
      </c>
      <c r="D34" s="10">
        <f t="shared" si="3"/>
        <v>2342</v>
      </c>
      <c r="E34" s="10">
        <f t="shared" si="0"/>
        <v>439</v>
      </c>
      <c r="F34" s="10">
        <f t="shared" si="4"/>
        <v>1317</v>
      </c>
      <c r="G34" s="9"/>
      <c r="H34" s="10">
        <v>69</v>
      </c>
      <c r="I34" s="10">
        <v>23500</v>
      </c>
      <c r="J34" s="10">
        <f t="shared" si="1"/>
        <v>8412</v>
      </c>
      <c r="K34" s="10">
        <f t="shared" si="5"/>
        <v>7084</v>
      </c>
      <c r="L34" s="10">
        <f t="shared" si="6"/>
        <v>1328</v>
      </c>
      <c r="M34" s="10">
        <f t="shared" si="7"/>
        <v>3984</v>
      </c>
    </row>
    <row r="35" spans="1:13" ht="15.75" customHeight="1">
      <c r="A35" s="10">
        <v>30</v>
      </c>
      <c r="B35" s="10">
        <v>7970</v>
      </c>
      <c r="C35" s="10">
        <f t="shared" si="2"/>
        <v>2853</v>
      </c>
      <c r="D35" s="10">
        <f t="shared" si="3"/>
        <v>2402</v>
      </c>
      <c r="E35" s="10">
        <f t="shared" si="0"/>
        <v>451</v>
      </c>
      <c r="F35" s="10">
        <f t="shared" si="4"/>
        <v>1353</v>
      </c>
      <c r="G35" s="9"/>
      <c r="H35" s="10">
        <v>70</v>
      </c>
      <c r="I35" s="10">
        <v>24200</v>
      </c>
      <c r="J35" s="10">
        <f t="shared" si="1"/>
        <v>8663</v>
      </c>
      <c r="K35" s="10">
        <f t="shared" si="5"/>
        <v>7295</v>
      </c>
      <c r="L35" s="10">
        <f t="shared" si="6"/>
        <v>1368</v>
      </c>
      <c r="M35" s="10">
        <f t="shared" si="7"/>
        <v>4104</v>
      </c>
    </row>
    <row r="36" spans="1:13" ht="15.75" customHeight="1">
      <c r="A36" s="10">
        <v>31</v>
      </c>
      <c r="B36" s="10">
        <v>8170</v>
      </c>
      <c r="C36" s="10">
        <f t="shared" si="2"/>
        <v>2925</v>
      </c>
      <c r="D36" s="10">
        <f t="shared" si="3"/>
        <v>2463</v>
      </c>
      <c r="E36" s="10">
        <f t="shared" si="0"/>
        <v>462</v>
      </c>
      <c r="F36" s="10">
        <f t="shared" si="4"/>
        <v>1386</v>
      </c>
      <c r="G36" s="9"/>
      <c r="H36" s="10">
        <v>71</v>
      </c>
      <c r="I36" s="10">
        <v>24900</v>
      </c>
      <c r="J36" s="10">
        <f t="shared" si="1"/>
        <v>8913</v>
      </c>
      <c r="K36" s="10">
        <f t="shared" si="5"/>
        <v>7506</v>
      </c>
      <c r="L36" s="10">
        <f t="shared" si="6"/>
        <v>1407</v>
      </c>
      <c r="M36" s="10">
        <f t="shared" si="7"/>
        <v>4221</v>
      </c>
    </row>
    <row r="37" spans="1:13" ht="15.75" customHeight="1">
      <c r="A37" s="10">
        <v>32</v>
      </c>
      <c r="B37" s="10">
        <v>8385</v>
      </c>
      <c r="C37" s="10">
        <f t="shared" si="2"/>
        <v>3001</v>
      </c>
      <c r="D37" s="10">
        <f t="shared" si="3"/>
        <v>2528</v>
      </c>
      <c r="E37" s="10">
        <f t="shared" si="0"/>
        <v>473</v>
      </c>
      <c r="F37" s="10">
        <f t="shared" si="4"/>
        <v>1419</v>
      </c>
      <c r="G37" s="9"/>
      <c r="H37" s="10">
        <v>72</v>
      </c>
      <c r="I37" s="10">
        <v>25600</v>
      </c>
      <c r="J37" s="10">
        <f t="shared" si="1"/>
        <v>9164</v>
      </c>
      <c r="K37" s="10">
        <f t="shared" si="5"/>
        <v>7717</v>
      </c>
      <c r="L37" s="10">
        <f t="shared" si="6"/>
        <v>1447</v>
      </c>
      <c r="M37" s="10">
        <f t="shared" si="7"/>
        <v>4341</v>
      </c>
    </row>
    <row r="38" spans="1:13" ht="15.75" customHeight="1">
      <c r="A38" s="10">
        <v>33</v>
      </c>
      <c r="B38" s="10">
        <v>8600</v>
      </c>
      <c r="C38" s="10">
        <f t="shared" si="2"/>
        <v>3078</v>
      </c>
      <c r="D38" s="10">
        <f t="shared" si="3"/>
        <v>2592</v>
      </c>
      <c r="E38" s="10">
        <f t="shared" si="0"/>
        <v>486</v>
      </c>
      <c r="F38" s="10">
        <f t="shared" si="4"/>
        <v>1458</v>
      </c>
      <c r="G38" s="9"/>
      <c r="H38" s="10">
        <v>73</v>
      </c>
      <c r="I38" s="10">
        <v>26300</v>
      </c>
      <c r="J38" s="10">
        <f t="shared" si="1"/>
        <v>9414</v>
      </c>
      <c r="K38" s="10">
        <f t="shared" si="5"/>
        <v>7928</v>
      </c>
      <c r="L38" s="10">
        <f t="shared" si="6"/>
        <v>1486</v>
      </c>
      <c r="M38" s="10">
        <f t="shared" si="7"/>
        <v>4458</v>
      </c>
    </row>
    <row r="39" spans="1:13" ht="15.75" customHeight="1">
      <c r="A39" s="10">
        <v>34</v>
      </c>
      <c r="B39" s="10">
        <v>8815</v>
      </c>
      <c r="C39" s="10">
        <f t="shared" si="2"/>
        <v>3155</v>
      </c>
      <c r="D39" s="10">
        <f t="shared" si="3"/>
        <v>2657</v>
      </c>
      <c r="E39" s="10">
        <f t="shared" si="0"/>
        <v>498</v>
      </c>
      <c r="F39" s="10">
        <f t="shared" si="4"/>
        <v>1494</v>
      </c>
      <c r="G39" s="9"/>
      <c r="H39" s="10">
        <v>74</v>
      </c>
      <c r="I39" s="10">
        <v>27000</v>
      </c>
      <c r="J39" s="10">
        <f t="shared" si="1"/>
        <v>9665</v>
      </c>
      <c r="K39" s="10">
        <f t="shared" si="5"/>
        <v>8139</v>
      </c>
      <c r="L39" s="10">
        <f t="shared" si="6"/>
        <v>1526</v>
      </c>
      <c r="M39" s="10">
        <f t="shared" si="7"/>
        <v>4578</v>
      </c>
    </row>
    <row r="40" spans="1:13" ht="15.75" customHeight="1">
      <c r="A40" s="10">
        <v>35</v>
      </c>
      <c r="B40" s="10">
        <v>9050</v>
      </c>
      <c r="C40" s="10">
        <f t="shared" si="2"/>
        <v>3240</v>
      </c>
      <c r="D40" s="10">
        <f t="shared" si="3"/>
        <v>2728</v>
      </c>
      <c r="E40" s="10">
        <f t="shared" si="0"/>
        <v>512</v>
      </c>
      <c r="F40" s="10">
        <f t="shared" si="4"/>
        <v>1536</v>
      </c>
      <c r="G40" s="9"/>
      <c r="H40" s="10">
        <v>75</v>
      </c>
      <c r="I40" s="10">
        <v>27750</v>
      </c>
      <c r="J40" s="10">
        <f t="shared" si="1"/>
        <v>9933</v>
      </c>
      <c r="K40" s="10">
        <f t="shared" si="5"/>
        <v>8365</v>
      </c>
      <c r="L40" s="10">
        <f t="shared" si="6"/>
        <v>1568</v>
      </c>
      <c r="M40" s="10">
        <f t="shared" si="7"/>
        <v>4704</v>
      </c>
    </row>
    <row r="41" spans="1:13" ht="15.75" customHeight="1">
      <c r="A41" s="10">
        <v>36</v>
      </c>
      <c r="B41" s="10">
        <v>9285</v>
      </c>
      <c r="C41" s="10">
        <f t="shared" si="2"/>
        <v>3324</v>
      </c>
      <c r="D41" s="10">
        <f t="shared" si="3"/>
        <v>2799</v>
      </c>
      <c r="E41" s="10">
        <f t="shared" si="0"/>
        <v>525</v>
      </c>
      <c r="F41" s="10">
        <f t="shared" si="4"/>
        <v>1575</v>
      </c>
      <c r="G41" s="9"/>
      <c r="H41" s="10">
        <v>76</v>
      </c>
      <c r="I41" s="10">
        <v>28500</v>
      </c>
      <c r="J41" s="10">
        <f t="shared" si="1"/>
        <v>10202</v>
      </c>
      <c r="K41" s="10">
        <f t="shared" si="5"/>
        <v>8591</v>
      </c>
      <c r="L41" s="10">
        <f t="shared" si="6"/>
        <v>1611</v>
      </c>
      <c r="M41" s="10">
        <f t="shared" si="7"/>
        <v>4833</v>
      </c>
    </row>
    <row r="42" spans="1:13" ht="15.75" customHeight="1">
      <c r="A42" s="10">
        <v>37</v>
      </c>
      <c r="B42" s="10">
        <v>9520</v>
      </c>
      <c r="C42" s="10">
        <f t="shared" si="2"/>
        <v>3408</v>
      </c>
      <c r="D42" s="10">
        <f t="shared" si="3"/>
        <v>2870</v>
      </c>
      <c r="E42" s="10">
        <f t="shared" si="0"/>
        <v>538</v>
      </c>
      <c r="F42" s="10">
        <f t="shared" si="4"/>
        <v>1614</v>
      </c>
      <c r="G42" s="9"/>
      <c r="H42" s="10">
        <v>77</v>
      </c>
      <c r="I42" s="10">
        <v>29250</v>
      </c>
      <c r="J42" s="10">
        <f t="shared" si="1"/>
        <v>10470</v>
      </c>
      <c r="K42" s="10">
        <f t="shared" si="5"/>
        <v>8817</v>
      </c>
      <c r="L42" s="10">
        <f t="shared" si="6"/>
        <v>1653</v>
      </c>
      <c r="M42" s="10">
        <f t="shared" si="7"/>
        <v>4959</v>
      </c>
    </row>
    <row r="43" spans="1:13" ht="15.75" customHeight="1">
      <c r="A43" s="10">
        <v>38</v>
      </c>
      <c r="B43" s="10">
        <v>9775</v>
      </c>
      <c r="C43" s="10">
        <f t="shared" si="2"/>
        <v>3499</v>
      </c>
      <c r="D43" s="10">
        <f t="shared" si="3"/>
        <v>2947</v>
      </c>
      <c r="E43" s="10">
        <f t="shared" si="0"/>
        <v>552</v>
      </c>
      <c r="F43" s="10">
        <f t="shared" si="4"/>
        <v>1656</v>
      </c>
      <c r="G43" s="9"/>
      <c r="H43" s="10">
        <v>78</v>
      </c>
      <c r="I43" s="10">
        <v>30000</v>
      </c>
      <c r="J43" s="10">
        <f t="shared" si="1"/>
        <v>10739</v>
      </c>
      <c r="K43" s="10">
        <f t="shared" si="5"/>
        <v>9043</v>
      </c>
      <c r="L43" s="10">
        <f t="shared" si="6"/>
        <v>1696</v>
      </c>
      <c r="M43" s="10">
        <f t="shared" si="7"/>
        <v>5088</v>
      </c>
    </row>
    <row r="44" spans="1:13" ht="15.75" customHeight="1">
      <c r="A44" s="10">
        <v>39</v>
      </c>
      <c r="B44" s="10">
        <v>10030</v>
      </c>
      <c r="C44" s="10">
        <f t="shared" si="2"/>
        <v>3590</v>
      </c>
      <c r="D44" s="10">
        <f t="shared" si="3"/>
        <v>3023</v>
      </c>
      <c r="E44" s="10">
        <f t="shared" si="0"/>
        <v>567</v>
      </c>
      <c r="F44" s="10">
        <f t="shared" si="4"/>
        <v>1701</v>
      </c>
      <c r="G44" s="9"/>
      <c r="H44" s="10">
        <v>79</v>
      </c>
      <c r="I44" s="10">
        <v>30765</v>
      </c>
      <c r="J44" s="10">
        <f t="shared" si="1"/>
        <v>11013</v>
      </c>
      <c r="K44" s="10">
        <f t="shared" si="5"/>
        <v>9274</v>
      </c>
      <c r="L44" s="10">
        <f t="shared" si="6"/>
        <v>1739</v>
      </c>
      <c r="M44" s="10">
        <f t="shared" si="7"/>
        <v>5217</v>
      </c>
    </row>
    <row r="45" spans="1:13" ht="18" customHeight="1">
      <c r="A45" s="10">
        <v>40</v>
      </c>
      <c r="B45" s="10">
        <v>10285</v>
      </c>
      <c r="C45" s="10">
        <f t="shared" si="2"/>
        <v>3682</v>
      </c>
      <c r="D45" s="10">
        <f t="shared" si="3"/>
        <v>3100</v>
      </c>
      <c r="E45" s="10">
        <f t="shared" si="0"/>
        <v>582</v>
      </c>
      <c r="F45" s="10">
        <f t="shared" si="4"/>
        <v>1746</v>
      </c>
      <c r="G45" s="9"/>
      <c r="H45" s="11"/>
      <c r="I45" s="11"/>
      <c r="J45" s="11"/>
      <c r="K45" s="11"/>
      <c r="L45" s="11"/>
      <c r="M45" s="11"/>
    </row>
    <row r="47" spans="1:13" ht="15.75" customHeight="1">
      <c r="A47" s="14" t="s">
        <v>17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6"/>
    </row>
  </sheetData>
  <sheetProtection password="CC21" sheet="1"/>
  <mergeCells count="8">
    <mergeCell ref="A1:M1"/>
    <mergeCell ref="J3:M3"/>
    <mergeCell ref="A2:M2"/>
    <mergeCell ref="A3:A4"/>
    <mergeCell ref="B3:B4"/>
    <mergeCell ref="C3:F3"/>
    <mergeCell ref="H3:H4"/>
    <mergeCell ref="I3:I4"/>
  </mergeCells>
  <printOptions/>
  <pageMargins left="0.31" right="0.29" top="0.29" bottom="0.26" header="0.2" footer="0.16"/>
  <pageSetup horizontalDpi="600" verticalDpi="600" orientation="portrait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4.57421875" style="1" customWidth="1"/>
    <col min="2" max="2" width="8.57421875" style="1" customWidth="1"/>
    <col min="3" max="3" width="8.421875" style="1" customWidth="1"/>
    <col min="4" max="4" width="8.28125" style="1" customWidth="1"/>
    <col min="5" max="5" width="6.8515625" style="1" customWidth="1"/>
    <col min="6" max="6" width="11.7109375" style="1" customWidth="1"/>
    <col min="7" max="7" width="0.42578125" style="1" customWidth="1"/>
    <col min="8" max="8" width="4.8515625" style="1" customWidth="1"/>
    <col min="9" max="10" width="8.57421875" style="1" customWidth="1"/>
    <col min="11" max="11" width="8.00390625" style="1" customWidth="1"/>
    <col min="12" max="12" width="6.57421875" style="1" customWidth="1"/>
    <col min="13" max="13" width="11.8515625" style="1" customWidth="1"/>
    <col min="14" max="16384" width="9.140625" style="1" customWidth="1"/>
  </cols>
  <sheetData>
    <row r="1" spans="1:14" ht="29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33" customHeight="1">
      <c r="A2" s="54" t="s">
        <v>11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4"/>
    </row>
    <row r="3" spans="1:13" ht="18" customHeight="1">
      <c r="A3" s="55" t="s">
        <v>1</v>
      </c>
      <c r="B3" s="55" t="s">
        <v>2</v>
      </c>
      <c r="C3" s="56" t="s">
        <v>3</v>
      </c>
      <c r="D3" s="56"/>
      <c r="E3" s="56"/>
      <c r="F3" s="56"/>
      <c r="G3" s="3"/>
      <c r="H3" s="55" t="s">
        <v>1</v>
      </c>
      <c r="I3" s="55" t="s">
        <v>2</v>
      </c>
      <c r="J3" s="56" t="s">
        <v>3</v>
      </c>
      <c r="K3" s="56"/>
      <c r="L3" s="56"/>
      <c r="M3" s="56"/>
    </row>
    <row r="4" spans="1:13" ht="66" customHeight="1">
      <c r="A4" s="55"/>
      <c r="B4" s="55"/>
      <c r="C4" s="5" t="s">
        <v>9</v>
      </c>
      <c r="D4" s="5" t="s">
        <v>10</v>
      </c>
      <c r="E4" s="5" t="s">
        <v>4</v>
      </c>
      <c r="F4" s="5" t="s">
        <v>12</v>
      </c>
      <c r="G4" s="2"/>
      <c r="H4" s="55"/>
      <c r="I4" s="55"/>
      <c r="J4" s="5" t="s">
        <v>9</v>
      </c>
      <c r="K4" s="5" t="s">
        <v>10</v>
      </c>
      <c r="L4" s="5" t="s">
        <v>4</v>
      </c>
      <c r="M4" s="5" t="s">
        <v>12</v>
      </c>
    </row>
    <row r="5" spans="1:13" ht="15">
      <c r="A5" s="5">
        <v>1</v>
      </c>
      <c r="B5" s="5">
        <v>3850</v>
      </c>
      <c r="C5" s="5">
        <f>ROUND(B5*30.144/100,0)</f>
        <v>1161</v>
      </c>
      <c r="D5" s="5">
        <f>ROUND(B5*24.492/100,0)</f>
        <v>943</v>
      </c>
      <c r="E5" s="5">
        <f aca="true" t="shared" si="0" ref="E5:E44">C5-D5</f>
        <v>218</v>
      </c>
      <c r="F5" s="5">
        <f>E5*3</f>
        <v>654</v>
      </c>
      <c r="G5" s="2"/>
      <c r="H5" s="5">
        <v>41</v>
      </c>
      <c r="I5" s="5">
        <v>10565</v>
      </c>
      <c r="J5" s="5">
        <f>ROUND(I5*30.144/100,0)</f>
        <v>3185</v>
      </c>
      <c r="K5" s="5">
        <f>ROUND(I5*24.492/100,0)</f>
        <v>2588</v>
      </c>
      <c r="L5" s="5">
        <f>J5-K5</f>
        <v>597</v>
      </c>
      <c r="M5" s="5">
        <f>L5*3</f>
        <v>1791</v>
      </c>
    </row>
    <row r="6" spans="1:13" ht="15">
      <c r="A6" s="5">
        <v>2</v>
      </c>
      <c r="B6" s="5">
        <v>3950</v>
      </c>
      <c r="C6" s="5">
        <f aca="true" t="shared" si="1" ref="C6:C44">ROUND(B6*30.144/100,0)</f>
        <v>1191</v>
      </c>
      <c r="D6" s="5">
        <f aca="true" t="shared" si="2" ref="D6:D44">ROUND(B6*24.492/100,0)</f>
        <v>967</v>
      </c>
      <c r="E6" s="5">
        <f t="shared" si="0"/>
        <v>224</v>
      </c>
      <c r="F6" s="5">
        <f aca="true" t="shared" si="3" ref="F6:F44">E6*3</f>
        <v>672</v>
      </c>
      <c r="G6" s="2"/>
      <c r="H6" s="5">
        <v>42</v>
      </c>
      <c r="I6" s="5">
        <v>10845</v>
      </c>
      <c r="J6" s="5">
        <f aca="true" t="shared" si="4" ref="J6:J43">ROUND(I6*30.144/100,0)</f>
        <v>3269</v>
      </c>
      <c r="K6" s="5">
        <f aca="true" t="shared" si="5" ref="K6:K43">ROUND(I6*24.492/100,0)</f>
        <v>2656</v>
      </c>
      <c r="L6" s="5">
        <f aca="true" t="shared" si="6" ref="L6:L43">J6-K6</f>
        <v>613</v>
      </c>
      <c r="M6" s="5">
        <f aca="true" t="shared" si="7" ref="M6:M43">L6*3</f>
        <v>1839</v>
      </c>
    </row>
    <row r="7" spans="1:13" ht="15">
      <c r="A7" s="5">
        <v>3</v>
      </c>
      <c r="B7" s="5">
        <v>4050</v>
      </c>
      <c r="C7" s="5">
        <f t="shared" si="1"/>
        <v>1221</v>
      </c>
      <c r="D7" s="5">
        <f t="shared" si="2"/>
        <v>992</v>
      </c>
      <c r="E7" s="5">
        <f t="shared" si="0"/>
        <v>229</v>
      </c>
      <c r="F7" s="5">
        <f t="shared" si="3"/>
        <v>687</v>
      </c>
      <c r="G7" s="2"/>
      <c r="H7" s="5">
        <v>43</v>
      </c>
      <c r="I7" s="5">
        <v>11125</v>
      </c>
      <c r="J7" s="5">
        <f t="shared" si="4"/>
        <v>3354</v>
      </c>
      <c r="K7" s="5">
        <f t="shared" si="5"/>
        <v>2725</v>
      </c>
      <c r="L7" s="5">
        <f t="shared" si="6"/>
        <v>629</v>
      </c>
      <c r="M7" s="5">
        <f t="shared" si="7"/>
        <v>1887</v>
      </c>
    </row>
    <row r="8" spans="1:13" ht="15">
      <c r="A8" s="5">
        <v>4</v>
      </c>
      <c r="B8" s="5">
        <v>4150</v>
      </c>
      <c r="C8" s="5">
        <f t="shared" si="1"/>
        <v>1251</v>
      </c>
      <c r="D8" s="5">
        <f t="shared" si="2"/>
        <v>1016</v>
      </c>
      <c r="E8" s="5">
        <f t="shared" si="0"/>
        <v>235</v>
      </c>
      <c r="F8" s="5">
        <f t="shared" si="3"/>
        <v>705</v>
      </c>
      <c r="G8" s="2"/>
      <c r="H8" s="5">
        <v>44</v>
      </c>
      <c r="I8" s="5">
        <v>11440</v>
      </c>
      <c r="J8" s="5">
        <f t="shared" si="4"/>
        <v>3448</v>
      </c>
      <c r="K8" s="5">
        <f t="shared" si="5"/>
        <v>2802</v>
      </c>
      <c r="L8" s="5">
        <f t="shared" si="6"/>
        <v>646</v>
      </c>
      <c r="M8" s="5">
        <f t="shared" si="7"/>
        <v>1938</v>
      </c>
    </row>
    <row r="9" spans="1:13" ht="15">
      <c r="A9" s="5">
        <v>5</v>
      </c>
      <c r="B9" s="5">
        <v>4260</v>
      </c>
      <c r="C9" s="5">
        <f t="shared" si="1"/>
        <v>1284</v>
      </c>
      <c r="D9" s="5">
        <f t="shared" si="2"/>
        <v>1043</v>
      </c>
      <c r="E9" s="5">
        <f t="shared" si="0"/>
        <v>241</v>
      </c>
      <c r="F9" s="5">
        <f t="shared" si="3"/>
        <v>723</v>
      </c>
      <c r="G9" s="2"/>
      <c r="H9" s="5">
        <v>45</v>
      </c>
      <c r="I9" s="5">
        <v>11755</v>
      </c>
      <c r="J9" s="5">
        <f t="shared" si="4"/>
        <v>3543</v>
      </c>
      <c r="K9" s="5">
        <f t="shared" si="5"/>
        <v>2879</v>
      </c>
      <c r="L9" s="5">
        <f t="shared" si="6"/>
        <v>664</v>
      </c>
      <c r="M9" s="5">
        <f t="shared" si="7"/>
        <v>1992</v>
      </c>
    </row>
    <row r="10" spans="1:13" ht="15">
      <c r="A10" s="5">
        <v>6</v>
      </c>
      <c r="B10" s="5">
        <v>4370</v>
      </c>
      <c r="C10" s="5">
        <f t="shared" si="1"/>
        <v>1317</v>
      </c>
      <c r="D10" s="5">
        <f t="shared" si="2"/>
        <v>1070</v>
      </c>
      <c r="E10" s="5">
        <f t="shared" si="0"/>
        <v>247</v>
      </c>
      <c r="F10" s="5">
        <f t="shared" si="3"/>
        <v>741</v>
      </c>
      <c r="G10" s="2"/>
      <c r="H10" s="5">
        <v>46</v>
      </c>
      <c r="I10" s="5">
        <v>12070</v>
      </c>
      <c r="J10" s="5">
        <f t="shared" si="4"/>
        <v>3638</v>
      </c>
      <c r="K10" s="5">
        <f t="shared" si="5"/>
        <v>2956</v>
      </c>
      <c r="L10" s="5">
        <f t="shared" si="6"/>
        <v>682</v>
      </c>
      <c r="M10" s="5">
        <f t="shared" si="7"/>
        <v>2046</v>
      </c>
    </row>
    <row r="11" spans="1:13" ht="15">
      <c r="A11" s="5">
        <v>7</v>
      </c>
      <c r="B11" s="5">
        <v>4480</v>
      </c>
      <c r="C11" s="5">
        <f t="shared" si="1"/>
        <v>1350</v>
      </c>
      <c r="D11" s="5">
        <f t="shared" si="2"/>
        <v>1097</v>
      </c>
      <c r="E11" s="5">
        <f t="shared" si="0"/>
        <v>253</v>
      </c>
      <c r="F11" s="5">
        <f t="shared" si="3"/>
        <v>759</v>
      </c>
      <c r="G11" s="2"/>
      <c r="H11" s="5">
        <v>47</v>
      </c>
      <c r="I11" s="5">
        <v>12385</v>
      </c>
      <c r="J11" s="5">
        <f t="shared" si="4"/>
        <v>3733</v>
      </c>
      <c r="K11" s="5">
        <f t="shared" si="5"/>
        <v>3033</v>
      </c>
      <c r="L11" s="5">
        <f t="shared" si="6"/>
        <v>700</v>
      </c>
      <c r="M11" s="5">
        <f t="shared" si="7"/>
        <v>2100</v>
      </c>
    </row>
    <row r="12" spans="1:13" ht="15">
      <c r="A12" s="5">
        <v>8</v>
      </c>
      <c r="B12" s="5">
        <v>4595</v>
      </c>
      <c r="C12" s="5">
        <f t="shared" si="1"/>
        <v>1385</v>
      </c>
      <c r="D12" s="5">
        <f t="shared" si="2"/>
        <v>1125</v>
      </c>
      <c r="E12" s="5">
        <f t="shared" si="0"/>
        <v>260</v>
      </c>
      <c r="F12" s="5">
        <f t="shared" si="3"/>
        <v>780</v>
      </c>
      <c r="G12" s="2"/>
      <c r="H12" s="5">
        <v>48</v>
      </c>
      <c r="I12" s="5">
        <v>12700</v>
      </c>
      <c r="J12" s="5">
        <f t="shared" si="4"/>
        <v>3828</v>
      </c>
      <c r="K12" s="5">
        <f t="shared" si="5"/>
        <v>3110</v>
      </c>
      <c r="L12" s="5">
        <f t="shared" si="6"/>
        <v>718</v>
      </c>
      <c r="M12" s="5">
        <f t="shared" si="7"/>
        <v>2154</v>
      </c>
    </row>
    <row r="13" spans="1:13" ht="15">
      <c r="A13" s="5">
        <v>9</v>
      </c>
      <c r="B13" s="5">
        <v>4710</v>
      </c>
      <c r="C13" s="5">
        <f t="shared" si="1"/>
        <v>1420</v>
      </c>
      <c r="D13" s="5">
        <f t="shared" si="2"/>
        <v>1154</v>
      </c>
      <c r="E13" s="5">
        <f t="shared" si="0"/>
        <v>266</v>
      </c>
      <c r="F13" s="5">
        <f t="shared" si="3"/>
        <v>798</v>
      </c>
      <c r="G13" s="2"/>
      <c r="H13" s="5">
        <v>49</v>
      </c>
      <c r="I13" s="5">
        <v>13030</v>
      </c>
      <c r="J13" s="5">
        <f t="shared" si="4"/>
        <v>3928</v>
      </c>
      <c r="K13" s="5">
        <f t="shared" si="5"/>
        <v>3191</v>
      </c>
      <c r="L13" s="5">
        <f t="shared" si="6"/>
        <v>737</v>
      </c>
      <c r="M13" s="5">
        <f t="shared" si="7"/>
        <v>2211</v>
      </c>
    </row>
    <row r="14" spans="1:13" ht="15">
      <c r="A14" s="5">
        <v>10</v>
      </c>
      <c r="B14" s="5">
        <v>4825</v>
      </c>
      <c r="C14" s="5">
        <f t="shared" si="1"/>
        <v>1454</v>
      </c>
      <c r="D14" s="5">
        <f t="shared" si="2"/>
        <v>1182</v>
      </c>
      <c r="E14" s="5">
        <f t="shared" si="0"/>
        <v>272</v>
      </c>
      <c r="F14" s="5">
        <f t="shared" si="3"/>
        <v>816</v>
      </c>
      <c r="G14" s="2"/>
      <c r="H14" s="5">
        <v>50</v>
      </c>
      <c r="I14" s="5">
        <v>13390</v>
      </c>
      <c r="J14" s="5">
        <f t="shared" si="4"/>
        <v>4036</v>
      </c>
      <c r="K14" s="5">
        <f t="shared" si="5"/>
        <v>3279</v>
      </c>
      <c r="L14" s="5">
        <f t="shared" si="6"/>
        <v>757</v>
      </c>
      <c r="M14" s="5">
        <f t="shared" si="7"/>
        <v>2271</v>
      </c>
    </row>
    <row r="15" spans="1:13" ht="15">
      <c r="A15" s="5">
        <v>11</v>
      </c>
      <c r="B15" s="5">
        <v>4950</v>
      </c>
      <c r="C15" s="5">
        <f t="shared" si="1"/>
        <v>1492</v>
      </c>
      <c r="D15" s="5">
        <f t="shared" si="2"/>
        <v>1212</v>
      </c>
      <c r="E15" s="5">
        <f t="shared" si="0"/>
        <v>280</v>
      </c>
      <c r="F15" s="5">
        <f t="shared" si="3"/>
        <v>840</v>
      </c>
      <c r="G15" s="2"/>
      <c r="H15" s="5">
        <v>51</v>
      </c>
      <c r="I15" s="5">
        <v>13750</v>
      </c>
      <c r="J15" s="5">
        <f t="shared" si="4"/>
        <v>4145</v>
      </c>
      <c r="K15" s="5">
        <f t="shared" si="5"/>
        <v>3368</v>
      </c>
      <c r="L15" s="5">
        <f t="shared" si="6"/>
        <v>777</v>
      </c>
      <c r="M15" s="5">
        <f t="shared" si="7"/>
        <v>2331</v>
      </c>
    </row>
    <row r="16" spans="1:13" ht="15">
      <c r="A16" s="5">
        <v>12</v>
      </c>
      <c r="B16" s="5">
        <v>5075</v>
      </c>
      <c r="C16" s="5">
        <f t="shared" si="1"/>
        <v>1530</v>
      </c>
      <c r="D16" s="5">
        <f t="shared" si="2"/>
        <v>1243</v>
      </c>
      <c r="E16" s="5">
        <f t="shared" si="0"/>
        <v>287</v>
      </c>
      <c r="F16" s="5">
        <f t="shared" si="3"/>
        <v>861</v>
      </c>
      <c r="G16" s="2"/>
      <c r="H16" s="5">
        <v>52</v>
      </c>
      <c r="I16" s="5">
        <v>14175</v>
      </c>
      <c r="J16" s="5">
        <f t="shared" si="4"/>
        <v>4273</v>
      </c>
      <c r="K16" s="5">
        <f t="shared" si="5"/>
        <v>3472</v>
      </c>
      <c r="L16" s="5">
        <f t="shared" si="6"/>
        <v>801</v>
      </c>
      <c r="M16" s="5">
        <f t="shared" si="7"/>
        <v>2403</v>
      </c>
    </row>
    <row r="17" spans="1:13" ht="15">
      <c r="A17" s="5">
        <v>13</v>
      </c>
      <c r="B17" s="5">
        <v>5200</v>
      </c>
      <c r="C17" s="5">
        <f t="shared" si="1"/>
        <v>1567</v>
      </c>
      <c r="D17" s="5">
        <f t="shared" si="2"/>
        <v>1274</v>
      </c>
      <c r="E17" s="5">
        <f t="shared" si="0"/>
        <v>293</v>
      </c>
      <c r="F17" s="5">
        <f t="shared" si="3"/>
        <v>879</v>
      </c>
      <c r="G17" s="2"/>
      <c r="H17" s="5">
        <v>53</v>
      </c>
      <c r="I17" s="5">
        <v>14600</v>
      </c>
      <c r="J17" s="5">
        <f t="shared" si="4"/>
        <v>4401</v>
      </c>
      <c r="K17" s="5">
        <f t="shared" si="5"/>
        <v>3576</v>
      </c>
      <c r="L17" s="5">
        <f t="shared" si="6"/>
        <v>825</v>
      </c>
      <c r="M17" s="5">
        <f t="shared" si="7"/>
        <v>2475</v>
      </c>
    </row>
    <row r="18" spans="1:13" ht="15">
      <c r="A18" s="5">
        <v>14</v>
      </c>
      <c r="B18" s="5">
        <v>5335</v>
      </c>
      <c r="C18" s="5">
        <f t="shared" si="1"/>
        <v>1608</v>
      </c>
      <c r="D18" s="5">
        <f t="shared" si="2"/>
        <v>1307</v>
      </c>
      <c r="E18" s="5">
        <f t="shared" si="0"/>
        <v>301</v>
      </c>
      <c r="F18" s="5">
        <f t="shared" si="3"/>
        <v>903</v>
      </c>
      <c r="G18" s="2"/>
      <c r="H18" s="5">
        <v>54</v>
      </c>
      <c r="I18" s="5">
        <v>15025</v>
      </c>
      <c r="J18" s="5">
        <f t="shared" si="4"/>
        <v>4529</v>
      </c>
      <c r="K18" s="5">
        <f t="shared" si="5"/>
        <v>3680</v>
      </c>
      <c r="L18" s="5">
        <f t="shared" si="6"/>
        <v>849</v>
      </c>
      <c r="M18" s="5">
        <f t="shared" si="7"/>
        <v>2547</v>
      </c>
    </row>
    <row r="19" spans="1:13" ht="15">
      <c r="A19" s="5">
        <v>15</v>
      </c>
      <c r="B19" s="5">
        <v>5470</v>
      </c>
      <c r="C19" s="5">
        <f t="shared" si="1"/>
        <v>1649</v>
      </c>
      <c r="D19" s="5">
        <f t="shared" si="2"/>
        <v>1340</v>
      </c>
      <c r="E19" s="5">
        <f t="shared" si="0"/>
        <v>309</v>
      </c>
      <c r="F19" s="5">
        <f t="shared" si="3"/>
        <v>927</v>
      </c>
      <c r="G19" s="2"/>
      <c r="H19" s="5">
        <v>55</v>
      </c>
      <c r="I19" s="5">
        <v>15500</v>
      </c>
      <c r="J19" s="5">
        <f t="shared" si="4"/>
        <v>4672</v>
      </c>
      <c r="K19" s="5">
        <f t="shared" si="5"/>
        <v>3796</v>
      </c>
      <c r="L19" s="5">
        <f t="shared" si="6"/>
        <v>876</v>
      </c>
      <c r="M19" s="5">
        <f t="shared" si="7"/>
        <v>2628</v>
      </c>
    </row>
    <row r="20" spans="1:13" ht="15">
      <c r="A20" s="5">
        <v>16</v>
      </c>
      <c r="B20" s="5">
        <v>5605</v>
      </c>
      <c r="C20" s="5">
        <f t="shared" si="1"/>
        <v>1690</v>
      </c>
      <c r="D20" s="5">
        <f t="shared" si="2"/>
        <v>1373</v>
      </c>
      <c r="E20" s="5">
        <f t="shared" si="0"/>
        <v>317</v>
      </c>
      <c r="F20" s="5">
        <f t="shared" si="3"/>
        <v>951</v>
      </c>
      <c r="G20" s="2"/>
      <c r="H20" s="5">
        <v>56</v>
      </c>
      <c r="I20" s="5">
        <v>15975</v>
      </c>
      <c r="J20" s="5">
        <f t="shared" si="4"/>
        <v>4816</v>
      </c>
      <c r="K20" s="5">
        <f t="shared" si="5"/>
        <v>3913</v>
      </c>
      <c r="L20" s="5">
        <f t="shared" si="6"/>
        <v>903</v>
      </c>
      <c r="M20" s="5">
        <f t="shared" si="7"/>
        <v>2709</v>
      </c>
    </row>
    <row r="21" spans="1:13" ht="15">
      <c r="A21" s="5">
        <v>17</v>
      </c>
      <c r="B21" s="5">
        <v>5750</v>
      </c>
      <c r="C21" s="5">
        <f t="shared" si="1"/>
        <v>1733</v>
      </c>
      <c r="D21" s="5">
        <f t="shared" si="2"/>
        <v>1408</v>
      </c>
      <c r="E21" s="5">
        <f t="shared" si="0"/>
        <v>325</v>
      </c>
      <c r="F21" s="5">
        <f t="shared" si="3"/>
        <v>975</v>
      </c>
      <c r="G21" s="2"/>
      <c r="H21" s="5">
        <v>57</v>
      </c>
      <c r="I21" s="5">
        <v>16450</v>
      </c>
      <c r="J21" s="5">
        <f t="shared" si="4"/>
        <v>4959</v>
      </c>
      <c r="K21" s="5">
        <f t="shared" si="5"/>
        <v>4029</v>
      </c>
      <c r="L21" s="5">
        <f t="shared" si="6"/>
        <v>930</v>
      </c>
      <c r="M21" s="5">
        <f t="shared" si="7"/>
        <v>2790</v>
      </c>
    </row>
    <row r="22" spans="1:13" ht="15">
      <c r="A22" s="5">
        <v>18</v>
      </c>
      <c r="B22" s="5">
        <v>5895</v>
      </c>
      <c r="C22" s="5">
        <f t="shared" si="1"/>
        <v>1777</v>
      </c>
      <c r="D22" s="5">
        <f t="shared" si="2"/>
        <v>1444</v>
      </c>
      <c r="E22" s="5">
        <f t="shared" si="0"/>
        <v>333</v>
      </c>
      <c r="F22" s="5">
        <f t="shared" si="3"/>
        <v>999</v>
      </c>
      <c r="G22" s="2"/>
      <c r="H22" s="5">
        <v>58</v>
      </c>
      <c r="I22" s="5">
        <v>16925</v>
      </c>
      <c r="J22" s="5">
        <f t="shared" si="4"/>
        <v>5102</v>
      </c>
      <c r="K22" s="5">
        <f t="shared" si="5"/>
        <v>4145</v>
      </c>
      <c r="L22" s="5">
        <f t="shared" si="6"/>
        <v>957</v>
      </c>
      <c r="M22" s="5">
        <f t="shared" si="7"/>
        <v>2871</v>
      </c>
    </row>
    <row r="23" spans="1:13" ht="15">
      <c r="A23" s="5">
        <v>19</v>
      </c>
      <c r="B23" s="5">
        <v>6040</v>
      </c>
      <c r="C23" s="5">
        <f t="shared" si="1"/>
        <v>1821</v>
      </c>
      <c r="D23" s="5">
        <f t="shared" si="2"/>
        <v>1479</v>
      </c>
      <c r="E23" s="5">
        <f t="shared" si="0"/>
        <v>342</v>
      </c>
      <c r="F23" s="5">
        <f t="shared" si="3"/>
        <v>1026</v>
      </c>
      <c r="G23" s="2"/>
      <c r="H23" s="5">
        <v>59</v>
      </c>
      <c r="I23" s="5">
        <v>17475</v>
      </c>
      <c r="J23" s="5">
        <f t="shared" si="4"/>
        <v>5268</v>
      </c>
      <c r="K23" s="5">
        <f t="shared" si="5"/>
        <v>4280</v>
      </c>
      <c r="L23" s="5">
        <f t="shared" si="6"/>
        <v>988</v>
      </c>
      <c r="M23" s="5">
        <f t="shared" si="7"/>
        <v>2964</v>
      </c>
    </row>
    <row r="24" spans="1:13" ht="15">
      <c r="A24" s="5">
        <v>20</v>
      </c>
      <c r="B24" s="5">
        <v>6195</v>
      </c>
      <c r="C24" s="5">
        <f t="shared" si="1"/>
        <v>1867</v>
      </c>
      <c r="D24" s="5">
        <f t="shared" si="2"/>
        <v>1517</v>
      </c>
      <c r="E24" s="5">
        <f t="shared" si="0"/>
        <v>350</v>
      </c>
      <c r="F24" s="5">
        <f t="shared" si="3"/>
        <v>1050</v>
      </c>
      <c r="G24" s="2"/>
      <c r="H24" s="5">
        <v>60</v>
      </c>
      <c r="I24" s="5">
        <v>18025</v>
      </c>
      <c r="J24" s="5">
        <f t="shared" si="4"/>
        <v>5433</v>
      </c>
      <c r="K24" s="5">
        <f t="shared" si="5"/>
        <v>4415</v>
      </c>
      <c r="L24" s="5">
        <f t="shared" si="6"/>
        <v>1018</v>
      </c>
      <c r="M24" s="5">
        <f t="shared" si="7"/>
        <v>3054</v>
      </c>
    </row>
    <row r="25" spans="1:13" ht="15">
      <c r="A25" s="5">
        <v>21</v>
      </c>
      <c r="B25" s="5">
        <v>6350</v>
      </c>
      <c r="C25" s="5">
        <f t="shared" si="1"/>
        <v>1914</v>
      </c>
      <c r="D25" s="5">
        <f t="shared" si="2"/>
        <v>1555</v>
      </c>
      <c r="E25" s="5">
        <f t="shared" si="0"/>
        <v>359</v>
      </c>
      <c r="F25" s="5">
        <f t="shared" si="3"/>
        <v>1077</v>
      </c>
      <c r="G25" s="2"/>
      <c r="H25" s="5">
        <v>61</v>
      </c>
      <c r="I25" s="5">
        <v>18575</v>
      </c>
      <c r="J25" s="5">
        <f t="shared" si="4"/>
        <v>5599</v>
      </c>
      <c r="K25" s="5">
        <f t="shared" si="5"/>
        <v>4549</v>
      </c>
      <c r="L25" s="5">
        <f t="shared" si="6"/>
        <v>1050</v>
      </c>
      <c r="M25" s="5">
        <f t="shared" si="7"/>
        <v>3150</v>
      </c>
    </row>
    <row r="26" spans="1:13" ht="15">
      <c r="A26" s="5">
        <v>22</v>
      </c>
      <c r="B26" s="5">
        <v>6505</v>
      </c>
      <c r="C26" s="5">
        <f t="shared" si="1"/>
        <v>1961</v>
      </c>
      <c r="D26" s="5">
        <f t="shared" si="2"/>
        <v>1593</v>
      </c>
      <c r="E26" s="5">
        <f t="shared" si="0"/>
        <v>368</v>
      </c>
      <c r="F26" s="5">
        <f t="shared" si="3"/>
        <v>1104</v>
      </c>
      <c r="G26" s="2"/>
      <c r="H26" s="5">
        <v>62</v>
      </c>
      <c r="I26" s="5">
        <v>19125</v>
      </c>
      <c r="J26" s="5">
        <f t="shared" si="4"/>
        <v>5765</v>
      </c>
      <c r="K26" s="5">
        <f t="shared" si="5"/>
        <v>4684</v>
      </c>
      <c r="L26" s="5">
        <f t="shared" si="6"/>
        <v>1081</v>
      </c>
      <c r="M26" s="5">
        <f t="shared" si="7"/>
        <v>3243</v>
      </c>
    </row>
    <row r="27" spans="1:13" ht="15">
      <c r="A27" s="5">
        <v>23</v>
      </c>
      <c r="B27" s="5">
        <v>6675</v>
      </c>
      <c r="C27" s="5">
        <f t="shared" si="1"/>
        <v>2012</v>
      </c>
      <c r="D27" s="5">
        <f t="shared" si="2"/>
        <v>1635</v>
      </c>
      <c r="E27" s="5">
        <f t="shared" si="0"/>
        <v>377</v>
      </c>
      <c r="F27" s="5">
        <f t="shared" si="3"/>
        <v>1131</v>
      </c>
      <c r="G27" s="2"/>
      <c r="H27" s="5">
        <v>63</v>
      </c>
      <c r="I27" s="5">
        <v>19675</v>
      </c>
      <c r="J27" s="5">
        <f t="shared" si="4"/>
        <v>5931</v>
      </c>
      <c r="K27" s="5">
        <f t="shared" si="5"/>
        <v>4819</v>
      </c>
      <c r="L27" s="5">
        <f t="shared" si="6"/>
        <v>1112</v>
      </c>
      <c r="M27" s="5">
        <f t="shared" si="7"/>
        <v>3336</v>
      </c>
    </row>
    <row r="28" spans="1:13" ht="15">
      <c r="A28" s="5">
        <v>24</v>
      </c>
      <c r="B28" s="5">
        <v>6845</v>
      </c>
      <c r="C28" s="5">
        <f t="shared" si="1"/>
        <v>2063</v>
      </c>
      <c r="D28" s="5">
        <f t="shared" si="2"/>
        <v>1676</v>
      </c>
      <c r="E28" s="5">
        <f t="shared" si="0"/>
        <v>387</v>
      </c>
      <c r="F28" s="5">
        <f t="shared" si="3"/>
        <v>1161</v>
      </c>
      <c r="G28" s="2"/>
      <c r="H28" s="5">
        <v>64</v>
      </c>
      <c r="I28" s="5">
        <v>20300</v>
      </c>
      <c r="J28" s="5">
        <f t="shared" si="4"/>
        <v>6119</v>
      </c>
      <c r="K28" s="5">
        <f t="shared" si="5"/>
        <v>4972</v>
      </c>
      <c r="L28" s="5">
        <f t="shared" si="6"/>
        <v>1147</v>
      </c>
      <c r="M28" s="5">
        <f t="shared" si="7"/>
        <v>3441</v>
      </c>
    </row>
    <row r="29" spans="1:13" ht="15">
      <c r="A29" s="5">
        <v>25</v>
      </c>
      <c r="B29" s="5">
        <v>7015</v>
      </c>
      <c r="C29" s="5">
        <f t="shared" si="1"/>
        <v>2115</v>
      </c>
      <c r="D29" s="5">
        <f t="shared" si="2"/>
        <v>1718</v>
      </c>
      <c r="E29" s="5">
        <f t="shared" si="0"/>
        <v>397</v>
      </c>
      <c r="F29" s="5">
        <f t="shared" si="3"/>
        <v>1191</v>
      </c>
      <c r="G29" s="2"/>
      <c r="H29" s="5">
        <v>65</v>
      </c>
      <c r="I29" s="5">
        <v>20925</v>
      </c>
      <c r="J29" s="5">
        <f t="shared" si="4"/>
        <v>6308</v>
      </c>
      <c r="K29" s="5">
        <f t="shared" si="5"/>
        <v>5125</v>
      </c>
      <c r="L29" s="5">
        <f t="shared" si="6"/>
        <v>1183</v>
      </c>
      <c r="M29" s="5">
        <f t="shared" si="7"/>
        <v>3549</v>
      </c>
    </row>
    <row r="30" spans="1:13" ht="15">
      <c r="A30" s="5">
        <v>26</v>
      </c>
      <c r="B30" s="5">
        <v>7200</v>
      </c>
      <c r="C30" s="5">
        <f t="shared" si="1"/>
        <v>2170</v>
      </c>
      <c r="D30" s="5">
        <f t="shared" si="2"/>
        <v>1763</v>
      </c>
      <c r="E30" s="5">
        <f t="shared" si="0"/>
        <v>407</v>
      </c>
      <c r="F30" s="5">
        <f t="shared" si="3"/>
        <v>1221</v>
      </c>
      <c r="G30" s="2"/>
      <c r="H30" s="5">
        <v>66</v>
      </c>
      <c r="I30" s="5">
        <v>21550</v>
      </c>
      <c r="J30" s="5">
        <f t="shared" si="4"/>
        <v>6496</v>
      </c>
      <c r="K30" s="5">
        <f t="shared" si="5"/>
        <v>5278</v>
      </c>
      <c r="L30" s="5">
        <f t="shared" si="6"/>
        <v>1218</v>
      </c>
      <c r="M30" s="5">
        <f t="shared" si="7"/>
        <v>3654</v>
      </c>
    </row>
    <row r="31" spans="1:13" ht="15">
      <c r="A31" s="5">
        <v>27</v>
      </c>
      <c r="B31" s="5">
        <v>7385</v>
      </c>
      <c r="C31" s="5">
        <f t="shared" si="1"/>
        <v>2226</v>
      </c>
      <c r="D31" s="5">
        <f t="shared" si="2"/>
        <v>1809</v>
      </c>
      <c r="E31" s="5">
        <f t="shared" si="0"/>
        <v>417</v>
      </c>
      <c r="F31" s="5">
        <f t="shared" si="3"/>
        <v>1251</v>
      </c>
      <c r="G31" s="2"/>
      <c r="H31" s="5">
        <v>67</v>
      </c>
      <c r="I31" s="5">
        <v>22175</v>
      </c>
      <c r="J31" s="5">
        <f t="shared" si="4"/>
        <v>6684</v>
      </c>
      <c r="K31" s="5">
        <f t="shared" si="5"/>
        <v>5431</v>
      </c>
      <c r="L31" s="5">
        <f t="shared" si="6"/>
        <v>1253</v>
      </c>
      <c r="M31" s="5">
        <f t="shared" si="7"/>
        <v>3759</v>
      </c>
    </row>
    <row r="32" spans="1:13" ht="15">
      <c r="A32" s="5">
        <v>28</v>
      </c>
      <c r="B32" s="5">
        <v>7570</v>
      </c>
      <c r="C32" s="5">
        <f t="shared" si="1"/>
        <v>2282</v>
      </c>
      <c r="D32" s="5">
        <f t="shared" si="2"/>
        <v>1854</v>
      </c>
      <c r="E32" s="5">
        <f t="shared" si="0"/>
        <v>428</v>
      </c>
      <c r="F32" s="5">
        <f t="shared" si="3"/>
        <v>1284</v>
      </c>
      <c r="G32" s="2"/>
      <c r="H32" s="5">
        <v>68</v>
      </c>
      <c r="I32" s="5">
        <v>22800</v>
      </c>
      <c r="J32" s="5">
        <f t="shared" si="4"/>
        <v>6873</v>
      </c>
      <c r="K32" s="5">
        <f t="shared" si="5"/>
        <v>5584</v>
      </c>
      <c r="L32" s="5">
        <f t="shared" si="6"/>
        <v>1289</v>
      </c>
      <c r="M32" s="5">
        <f t="shared" si="7"/>
        <v>3867</v>
      </c>
    </row>
    <row r="33" spans="1:13" ht="15">
      <c r="A33" s="5">
        <v>29</v>
      </c>
      <c r="B33" s="5">
        <v>7770</v>
      </c>
      <c r="C33" s="5">
        <f t="shared" si="1"/>
        <v>2342</v>
      </c>
      <c r="D33" s="5">
        <f t="shared" si="2"/>
        <v>1903</v>
      </c>
      <c r="E33" s="5">
        <f t="shared" si="0"/>
        <v>439</v>
      </c>
      <c r="F33" s="5">
        <f t="shared" si="3"/>
        <v>1317</v>
      </c>
      <c r="G33" s="2"/>
      <c r="H33" s="5">
        <v>69</v>
      </c>
      <c r="I33" s="5">
        <v>23500</v>
      </c>
      <c r="J33" s="5">
        <f t="shared" si="4"/>
        <v>7084</v>
      </c>
      <c r="K33" s="5">
        <f t="shared" si="5"/>
        <v>5756</v>
      </c>
      <c r="L33" s="5">
        <f t="shared" si="6"/>
        <v>1328</v>
      </c>
      <c r="M33" s="5">
        <f t="shared" si="7"/>
        <v>3984</v>
      </c>
    </row>
    <row r="34" spans="1:13" ht="15">
      <c r="A34" s="5">
        <v>30</v>
      </c>
      <c r="B34" s="5">
        <v>7970</v>
      </c>
      <c r="C34" s="5">
        <f t="shared" si="1"/>
        <v>2402</v>
      </c>
      <c r="D34" s="5">
        <f t="shared" si="2"/>
        <v>1952</v>
      </c>
      <c r="E34" s="5">
        <f t="shared" si="0"/>
        <v>450</v>
      </c>
      <c r="F34" s="5">
        <f t="shared" si="3"/>
        <v>1350</v>
      </c>
      <c r="G34" s="2"/>
      <c r="H34" s="5">
        <v>70</v>
      </c>
      <c r="I34" s="5">
        <v>24200</v>
      </c>
      <c r="J34" s="5">
        <f t="shared" si="4"/>
        <v>7295</v>
      </c>
      <c r="K34" s="5">
        <f t="shared" si="5"/>
        <v>5927</v>
      </c>
      <c r="L34" s="5">
        <f t="shared" si="6"/>
        <v>1368</v>
      </c>
      <c r="M34" s="5">
        <f t="shared" si="7"/>
        <v>4104</v>
      </c>
    </row>
    <row r="35" spans="1:13" ht="15">
      <c r="A35" s="5">
        <v>31</v>
      </c>
      <c r="B35" s="5">
        <v>8170</v>
      </c>
      <c r="C35" s="5">
        <f t="shared" si="1"/>
        <v>2463</v>
      </c>
      <c r="D35" s="5">
        <f t="shared" si="2"/>
        <v>2001</v>
      </c>
      <c r="E35" s="5">
        <f t="shared" si="0"/>
        <v>462</v>
      </c>
      <c r="F35" s="5">
        <f t="shared" si="3"/>
        <v>1386</v>
      </c>
      <c r="G35" s="2"/>
      <c r="H35" s="5">
        <v>71</v>
      </c>
      <c r="I35" s="5">
        <v>24900</v>
      </c>
      <c r="J35" s="5">
        <f t="shared" si="4"/>
        <v>7506</v>
      </c>
      <c r="K35" s="5">
        <f t="shared" si="5"/>
        <v>6099</v>
      </c>
      <c r="L35" s="5">
        <f t="shared" si="6"/>
        <v>1407</v>
      </c>
      <c r="M35" s="5">
        <f t="shared" si="7"/>
        <v>4221</v>
      </c>
    </row>
    <row r="36" spans="1:13" ht="15">
      <c r="A36" s="5">
        <v>32</v>
      </c>
      <c r="B36" s="5">
        <v>8385</v>
      </c>
      <c r="C36" s="5">
        <f t="shared" si="1"/>
        <v>2528</v>
      </c>
      <c r="D36" s="5">
        <f t="shared" si="2"/>
        <v>2054</v>
      </c>
      <c r="E36" s="5">
        <f t="shared" si="0"/>
        <v>474</v>
      </c>
      <c r="F36" s="5">
        <f t="shared" si="3"/>
        <v>1422</v>
      </c>
      <c r="G36" s="2"/>
      <c r="H36" s="5">
        <v>72</v>
      </c>
      <c r="I36" s="5">
        <v>25600</v>
      </c>
      <c r="J36" s="5">
        <f t="shared" si="4"/>
        <v>7717</v>
      </c>
      <c r="K36" s="5">
        <f t="shared" si="5"/>
        <v>6270</v>
      </c>
      <c r="L36" s="5">
        <f t="shared" si="6"/>
        <v>1447</v>
      </c>
      <c r="M36" s="5">
        <f t="shared" si="7"/>
        <v>4341</v>
      </c>
    </row>
    <row r="37" spans="1:13" ht="15">
      <c r="A37" s="5">
        <v>33</v>
      </c>
      <c r="B37" s="5">
        <v>8600</v>
      </c>
      <c r="C37" s="5">
        <f t="shared" si="1"/>
        <v>2592</v>
      </c>
      <c r="D37" s="5">
        <f t="shared" si="2"/>
        <v>2106</v>
      </c>
      <c r="E37" s="5">
        <f t="shared" si="0"/>
        <v>486</v>
      </c>
      <c r="F37" s="5">
        <f t="shared" si="3"/>
        <v>1458</v>
      </c>
      <c r="G37" s="2"/>
      <c r="H37" s="5">
        <v>73</v>
      </c>
      <c r="I37" s="5">
        <v>26300</v>
      </c>
      <c r="J37" s="5">
        <f t="shared" si="4"/>
        <v>7928</v>
      </c>
      <c r="K37" s="5">
        <f t="shared" si="5"/>
        <v>6441</v>
      </c>
      <c r="L37" s="5">
        <f t="shared" si="6"/>
        <v>1487</v>
      </c>
      <c r="M37" s="5">
        <f t="shared" si="7"/>
        <v>4461</v>
      </c>
    </row>
    <row r="38" spans="1:13" ht="15">
      <c r="A38" s="5">
        <v>34</v>
      </c>
      <c r="B38" s="5">
        <v>8815</v>
      </c>
      <c r="C38" s="5">
        <f t="shared" si="1"/>
        <v>2657</v>
      </c>
      <c r="D38" s="5">
        <f t="shared" si="2"/>
        <v>2159</v>
      </c>
      <c r="E38" s="5">
        <f t="shared" si="0"/>
        <v>498</v>
      </c>
      <c r="F38" s="5">
        <f t="shared" si="3"/>
        <v>1494</v>
      </c>
      <c r="G38" s="2"/>
      <c r="H38" s="5">
        <v>74</v>
      </c>
      <c r="I38" s="5">
        <v>27000</v>
      </c>
      <c r="J38" s="5">
        <f t="shared" si="4"/>
        <v>8139</v>
      </c>
      <c r="K38" s="5">
        <f t="shared" si="5"/>
        <v>6613</v>
      </c>
      <c r="L38" s="5">
        <f t="shared" si="6"/>
        <v>1526</v>
      </c>
      <c r="M38" s="5">
        <f t="shared" si="7"/>
        <v>4578</v>
      </c>
    </row>
    <row r="39" spans="1:13" ht="15">
      <c r="A39" s="5">
        <v>35</v>
      </c>
      <c r="B39" s="5">
        <v>9050</v>
      </c>
      <c r="C39" s="5">
        <f t="shared" si="1"/>
        <v>2728</v>
      </c>
      <c r="D39" s="5">
        <f t="shared" si="2"/>
        <v>2217</v>
      </c>
      <c r="E39" s="5">
        <f t="shared" si="0"/>
        <v>511</v>
      </c>
      <c r="F39" s="5">
        <f t="shared" si="3"/>
        <v>1533</v>
      </c>
      <c r="G39" s="2"/>
      <c r="H39" s="5">
        <v>75</v>
      </c>
      <c r="I39" s="5">
        <v>27750</v>
      </c>
      <c r="J39" s="5">
        <f t="shared" si="4"/>
        <v>8365</v>
      </c>
      <c r="K39" s="5">
        <f t="shared" si="5"/>
        <v>6797</v>
      </c>
      <c r="L39" s="5">
        <f t="shared" si="6"/>
        <v>1568</v>
      </c>
      <c r="M39" s="5">
        <f t="shared" si="7"/>
        <v>4704</v>
      </c>
    </row>
    <row r="40" spans="1:13" ht="15">
      <c r="A40" s="5">
        <v>36</v>
      </c>
      <c r="B40" s="5">
        <v>9285</v>
      </c>
      <c r="C40" s="5">
        <f t="shared" si="1"/>
        <v>2799</v>
      </c>
      <c r="D40" s="5">
        <f t="shared" si="2"/>
        <v>2274</v>
      </c>
      <c r="E40" s="5">
        <f t="shared" si="0"/>
        <v>525</v>
      </c>
      <c r="F40" s="5">
        <f t="shared" si="3"/>
        <v>1575</v>
      </c>
      <c r="G40" s="2"/>
      <c r="H40" s="5">
        <v>76</v>
      </c>
      <c r="I40" s="5">
        <v>28500</v>
      </c>
      <c r="J40" s="5">
        <f t="shared" si="4"/>
        <v>8591</v>
      </c>
      <c r="K40" s="5">
        <f t="shared" si="5"/>
        <v>6980</v>
      </c>
      <c r="L40" s="5">
        <f t="shared" si="6"/>
        <v>1611</v>
      </c>
      <c r="M40" s="5">
        <f t="shared" si="7"/>
        <v>4833</v>
      </c>
    </row>
    <row r="41" spans="1:13" ht="15">
      <c r="A41" s="5">
        <v>37</v>
      </c>
      <c r="B41" s="5">
        <v>9520</v>
      </c>
      <c r="C41" s="5">
        <f t="shared" si="1"/>
        <v>2870</v>
      </c>
      <c r="D41" s="5">
        <f t="shared" si="2"/>
        <v>2332</v>
      </c>
      <c r="E41" s="5">
        <f t="shared" si="0"/>
        <v>538</v>
      </c>
      <c r="F41" s="5">
        <f t="shared" si="3"/>
        <v>1614</v>
      </c>
      <c r="G41" s="2"/>
      <c r="H41" s="5">
        <v>77</v>
      </c>
      <c r="I41" s="5">
        <v>29250</v>
      </c>
      <c r="J41" s="5">
        <f t="shared" si="4"/>
        <v>8817</v>
      </c>
      <c r="K41" s="5">
        <f t="shared" si="5"/>
        <v>7164</v>
      </c>
      <c r="L41" s="5">
        <f t="shared" si="6"/>
        <v>1653</v>
      </c>
      <c r="M41" s="5">
        <f t="shared" si="7"/>
        <v>4959</v>
      </c>
    </row>
    <row r="42" spans="1:13" ht="15">
      <c r="A42" s="5">
        <v>38</v>
      </c>
      <c r="B42" s="5">
        <v>9775</v>
      </c>
      <c r="C42" s="5">
        <f t="shared" si="1"/>
        <v>2947</v>
      </c>
      <c r="D42" s="5">
        <f t="shared" si="2"/>
        <v>2394</v>
      </c>
      <c r="E42" s="5">
        <f t="shared" si="0"/>
        <v>553</v>
      </c>
      <c r="F42" s="5">
        <f t="shared" si="3"/>
        <v>1659</v>
      </c>
      <c r="G42" s="2"/>
      <c r="H42" s="5">
        <v>78</v>
      </c>
      <c r="I42" s="5">
        <v>30000</v>
      </c>
      <c r="J42" s="5">
        <f t="shared" si="4"/>
        <v>9043</v>
      </c>
      <c r="K42" s="5">
        <f t="shared" si="5"/>
        <v>7348</v>
      </c>
      <c r="L42" s="5">
        <f t="shared" si="6"/>
        <v>1695</v>
      </c>
      <c r="M42" s="5">
        <f t="shared" si="7"/>
        <v>5085</v>
      </c>
    </row>
    <row r="43" spans="1:13" ht="15">
      <c r="A43" s="5">
        <v>39</v>
      </c>
      <c r="B43" s="5">
        <v>10030</v>
      </c>
      <c r="C43" s="5">
        <f t="shared" si="1"/>
        <v>3023</v>
      </c>
      <c r="D43" s="5">
        <f t="shared" si="2"/>
        <v>2457</v>
      </c>
      <c r="E43" s="5">
        <f t="shared" si="0"/>
        <v>566</v>
      </c>
      <c r="F43" s="5">
        <f t="shared" si="3"/>
        <v>1698</v>
      </c>
      <c r="G43" s="2"/>
      <c r="H43" s="5">
        <v>79</v>
      </c>
      <c r="I43" s="5">
        <v>30765</v>
      </c>
      <c r="J43" s="5">
        <f t="shared" si="4"/>
        <v>9274</v>
      </c>
      <c r="K43" s="5">
        <f t="shared" si="5"/>
        <v>7535</v>
      </c>
      <c r="L43" s="5">
        <f t="shared" si="6"/>
        <v>1739</v>
      </c>
      <c r="M43" s="5">
        <f t="shared" si="7"/>
        <v>5217</v>
      </c>
    </row>
    <row r="44" spans="1:13" ht="15">
      <c r="A44" s="5">
        <v>40</v>
      </c>
      <c r="B44" s="5">
        <v>10285</v>
      </c>
      <c r="C44" s="5">
        <f t="shared" si="1"/>
        <v>3100</v>
      </c>
      <c r="D44" s="5">
        <f t="shared" si="2"/>
        <v>2519</v>
      </c>
      <c r="E44" s="5">
        <f t="shared" si="0"/>
        <v>581</v>
      </c>
      <c r="F44" s="5">
        <f t="shared" si="3"/>
        <v>1743</v>
      </c>
      <c r="G44" s="2"/>
      <c r="H44" s="6"/>
      <c r="I44" s="6"/>
      <c r="J44" s="6"/>
      <c r="K44" s="6"/>
      <c r="L44" s="6"/>
      <c r="M44" s="6"/>
    </row>
  </sheetData>
  <sheetProtection password="CC21" sheet="1"/>
  <mergeCells count="8">
    <mergeCell ref="A1:N1"/>
    <mergeCell ref="A2:M2"/>
    <mergeCell ref="A3:A4"/>
    <mergeCell ref="B3:B4"/>
    <mergeCell ref="C3:F3"/>
    <mergeCell ref="H3:H4"/>
    <mergeCell ref="I3:I4"/>
    <mergeCell ref="J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2009-10-15T15:06:35Z</cp:lastPrinted>
  <dcterms:created xsi:type="dcterms:W3CDTF">2006-09-16T00:00:00Z</dcterms:created>
  <dcterms:modified xsi:type="dcterms:W3CDTF">2013-01-28T13:58:41Z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